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3065"/>
  </bookViews>
  <sheets>
    <sheet name="附件1" sheetId="1" r:id="rId1"/>
    <sheet name="附件2" sheetId="10" r:id="rId2"/>
    <sheet name="附件3" sheetId="2" r:id="rId3"/>
    <sheet name="附件4" sheetId="3" r:id="rId4"/>
    <sheet name="附件5" sheetId="9" r:id="rId5"/>
  </sheets>
  <definedNames>
    <definedName name="_a99999" localSheetId="4">#REF!</definedName>
    <definedName name="_a99999">#REF!</definedName>
    <definedName name="_xlnm._FilterDatabase" localSheetId="4" hidden="1">附件5!$A$8:$XET$8</definedName>
    <definedName name="_Order1" hidden="1">255</definedName>
    <definedName name="_Order2" hidden="1">255</definedName>
    <definedName name="_xlnm.Database" localSheetId="4" hidden="1">#REF!</definedName>
    <definedName name="_xlnm.Database" hidden="1">#REF!</definedName>
    <definedName name="_xlnm.Print_Area" localSheetId="4">附件5!$A$1:$I$17</definedName>
    <definedName name="_xlnm.Print_Titles" localSheetId="4">附件5!$4:$7</definedName>
    <definedName name="wrn.月报打印." hidden="1">{#N/A,#N/A,FALSE,"p9";#N/A,#N/A,FALSE,"p1";#N/A,#N/A,FALSE,"p2";#N/A,#N/A,FALSE,"p3";#N/A,#N/A,FALSE,"p4";#N/A,#N/A,FALSE,"p5";#N/A,#N/A,FALSE,"p6";#N/A,#N/A,FALSE,"p7";#N/A,#N/A,FALSE,"p8"}</definedName>
    <definedName name="基金" hidden="1">{#N/A,#N/A,FALSE,"p9";#N/A,#N/A,FALSE,"p1";#N/A,#N/A,FALSE,"p2";#N/A,#N/A,FALSE,"p3";#N/A,#N/A,FALSE,"p4";#N/A,#N/A,FALSE,"p5";#N/A,#N/A,FALSE,"p6";#N/A,#N/A,FALSE,"p7";#N/A,#N/A,FALSE,"p8"}</definedName>
    <definedName name="基金1" hidden="1">{#N/A,#N/A,FALSE,"p9";#N/A,#N/A,FALSE,"p1";#N/A,#N/A,FALSE,"p2";#N/A,#N/A,FALSE,"p3";#N/A,#N/A,FALSE,"p4";#N/A,#N/A,FALSE,"p5";#N/A,#N/A,FALSE,"p6";#N/A,#N/A,FALSE,"p7";#N/A,#N/A,FALSE,"p8"}</definedName>
    <definedName name="计划1" hidden="1">{#N/A,#N/A,FALSE,"p9";#N/A,#N/A,FALSE,"p1";#N/A,#N/A,FALSE,"p2";#N/A,#N/A,FALSE,"p3";#N/A,#N/A,FALSE,"p4";#N/A,#N/A,FALSE,"p5";#N/A,#N/A,FALSE,"p6";#N/A,#N/A,FALSE,"p7";#N/A,#N/A,FALSE,"p8"}</definedName>
  </definedNames>
  <calcPr calcId="144525"/>
</workbook>
</file>

<file path=xl/calcChain.xml><?xml version="1.0" encoding="utf-8"?>
<calcChain xmlns="http://schemas.openxmlformats.org/spreadsheetml/2006/main">
  <c r="H7" i="2" l="1"/>
  <c r="H8" i="2"/>
  <c r="H9" i="2"/>
  <c r="H11" i="2"/>
  <c r="H12" i="2"/>
  <c r="H13" i="2"/>
  <c r="G7" i="10"/>
  <c r="D7" i="10" s="1"/>
  <c r="E7" i="10" s="1"/>
  <c r="G6" i="10"/>
  <c r="D6" i="10" s="1"/>
  <c r="E6" i="10" s="1"/>
  <c r="H6" i="10" l="1"/>
  <c r="H7" i="10"/>
  <c r="E17" i="9" l="1"/>
  <c r="H17" i="9" s="1"/>
  <c r="F16" i="9"/>
  <c r="F8" i="9" s="1"/>
  <c r="G15" i="9"/>
  <c r="E15" i="9" s="1"/>
  <c r="G14" i="9"/>
  <c r="E14" i="9" s="1"/>
  <c r="H14" i="9" s="1"/>
  <c r="G13" i="9"/>
  <c r="E13" i="9" s="1"/>
  <c r="H13" i="9" s="1"/>
  <c r="E12" i="9"/>
  <c r="H12" i="9" s="1"/>
  <c r="E11" i="9"/>
  <c r="H11" i="9" s="1"/>
  <c r="E10" i="9"/>
  <c r="H10" i="9" s="1"/>
  <c r="E9" i="9"/>
  <c r="H9" i="9" s="1"/>
  <c r="D8" i="9"/>
  <c r="F10" i="2"/>
  <c r="H10" i="2" s="1"/>
  <c r="F6" i="2"/>
  <c r="H6" i="2" s="1"/>
  <c r="F5" i="2"/>
  <c r="H5" i="2" s="1"/>
  <c r="E16" i="9" l="1"/>
  <c r="H16" i="9" s="1"/>
  <c r="H8" i="9" s="1"/>
  <c r="G8" i="9"/>
  <c r="E8" i="9" l="1"/>
</calcChain>
</file>

<file path=xl/sharedStrings.xml><?xml version="1.0" encoding="utf-8"?>
<sst xmlns="http://schemas.openxmlformats.org/spreadsheetml/2006/main" count="194" uniqueCount="120">
  <si>
    <r>
      <rPr>
        <sz val="12"/>
        <rFont val="方正仿宋_GBK"/>
        <family val="4"/>
        <charset val="134"/>
      </rPr>
      <t>专项债券</t>
    </r>
  </si>
  <si>
    <r>
      <rPr>
        <sz val="12"/>
        <rFont val="方正仿宋_GBK"/>
        <family val="4"/>
        <charset val="134"/>
      </rPr>
      <t>单位：万元</t>
    </r>
  </si>
  <si>
    <r>
      <rPr>
        <sz val="12"/>
        <rFont val="黑体"/>
        <family val="3"/>
        <charset val="134"/>
      </rPr>
      <t>序号</t>
    </r>
  </si>
  <si>
    <r>
      <rPr>
        <sz val="12"/>
        <rFont val="黑体"/>
        <family val="3"/>
        <charset val="134"/>
      </rPr>
      <t>项目名称</t>
    </r>
  </si>
  <si>
    <r>
      <rPr>
        <sz val="12"/>
        <rFont val="黑体"/>
        <family val="3"/>
        <charset val="134"/>
      </rPr>
      <t>债券性质</t>
    </r>
  </si>
  <si>
    <t>--</t>
  </si>
  <si>
    <r>
      <rPr>
        <sz val="12"/>
        <rFont val="黑体"/>
        <family val="3"/>
        <charset val="134"/>
      </rPr>
      <t>当年投资规模</t>
    </r>
  </si>
  <si>
    <r>
      <rPr>
        <sz val="12"/>
        <rFont val="黑体"/>
        <family val="3"/>
        <charset val="134"/>
      </rPr>
      <t>其中：</t>
    </r>
  </si>
  <si>
    <r>
      <rPr>
        <sz val="12"/>
        <rFont val="黑体"/>
        <family val="3"/>
        <charset val="134"/>
      </rPr>
      <t>必要性和可行性说明</t>
    </r>
  </si>
  <si>
    <r>
      <rPr>
        <sz val="12"/>
        <rFont val="黑体"/>
        <family val="3"/>
        <charset val="134"/>
      </rPr>
      <t>地方政府债券规模</t>
    </r>
  </si>
  <si>
    <r>
      <rPr>
        <sz val="12"/>
        <rFont val="黑体"/>
        <family val="3"/>
        <charset val="134"/>
      </rPr>
      <t>其他资金来源</t>
    </r>
  </si>
  <si>
    <r>
      <rPr>
        <sz val="12"/>
        <rFont val="黑体"/>
        <family val="3"/>
        <charset val="134"/>
      </rPr>
      <t>已落实专项债券资金</t>
    </r>
  </si>
  <si>
    <t>1=2+5</t>
  </si>
  <si>
    <t>2=3+4</t>
  </si>
  <si>
    <r>
      <rPr>
        <b/>
        <sz val="12"/>
        <rFont val="宋体"/>
        <family val="3"/>
        <charset val="134"/>
      </rPr>
      <t>合计</t>
    </r>
  </si>
  <si>
    <r>
      <rPr>
        <sz val="12"/>
        <rFont val="方正仿宋_GBK"/>
        <family val="4"/>
        <charset val="134"/>
      </rPr>
      <t>容西安置房及配套设施项目</t>
    </r>
  </si>
  <si>
    <r>
      <rPr>
        <sz val="12"/>
        <rFont val="方正仿宋_GBK"/>
        <family val="4"/>
        <charset val="134"/>
      </rPr>
      <t>容东安置房及配套设施项目</t>
    </r>
  </si>
  <si>
    <r>
      <rPr>
        <sz val="12"/>
        <rFont val="方正仿宋_GBK"/>
        <family val="4"/>
        <charset val="134"/>
      </rPr>
      <t>启动区干线综合管廊工程</t>
    </r>
  </si>
  <si>
    <r>
      <rPr>
        <sz val="12"/>
        <rFont val="方正仿宋_GBK"/>
        <family val="4"/>
        <charset val="134"/>
      </rPr>
      <t>雄安站枢纽片区综合管廊（二期）工程</t>
    </r>
  </si>
  <si>
    <r>
      <rPr>
        <sz val="12"/>
        <rFont val="方正仿宋_GBK"/>
        <family val="4"/>
        <charset val="134"/>
      </rPr>
      <t>起步区综合管廊工程（一期）</t>
    </r>
  </si>
  <si>
    <r>
      <rPr>
        <sz val="12"/>
        <rFont val="方正仿宋_GBK"/>
        <family val="4"/>
        <charset val="134"/>
      </rPr>
      <t>容西片区配套综合管网（一期）工程</t>
    </r>
  </si>
  <si>
    <r>
      <rPr>
        <sz val="12"/>
        <rFont val="方正仿宋_GBK"/>
        <family val="4"/>
        <charset val="134"/>
      </rPr>
      <t>启动区（起步区）及配套项目建设</t>
    </r>
  </si>
  <si>
    <r>
      <rPr>
        <sz val="12"/>
        <rFont val="方正仿宋_GBK"/>
        <family val="4"/>
        <charset val="134"/>
      </rPr>
      <t>昝岗组团及配套项目建设</t>
    </r>
  </si>
  <si>
    <r>
      <rPr>
        <sz val="12"/>
        <rFont val="方正仿宋_GBK"/>
        <family val="4"/>
        <charset val="134"/>
      </rPr>
      <t>起步区重大交通基础设施建设</t>
    </r>
  </si>
  <si>
    <r>
      <t xml:space="preserve">        </t>
    </r>
    <r>
      <rPr>
        <sz val="12"/>
        <rFont val="方正仿宋_GBK"/>
        <family val="4"/>
        <charset val="134"/>
      </rPr>
      <t>项目经中央协同办批准实施，新建片区级干线管廊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条，长度</t>
    </r>
    <r>
      <rPr>
        <sz val="12"/>
        <rFont val="Times New Roman"/>
        <family val="1"/>
      </rPr>
      <t>27.7</t>
    </r>
    <r>
      <rPr>
        <sz val="12"/>
        <rFont val="方正仿宋_GBK"/>
        <family val="4"/>
        <charset val="134"/>
      </rPr>
      <t>公里。</t>
    </r>
    <phoneticPr fontId="16" type="noConversion"/>
  </si>
  <si>
    <r>
      <t>2020</t>
    </r>
    <r>
      <rPr>
        <sz val="16"/>
        <rFont val="方正小标宋_GBK"/>
        <family val="4"/>
        <charset val="134"/>
      </rPr>
      <t>年末雄安新区政府债务预算执行情况表</t>
    </r>
  </si>
  <si>
    <r>
      <rPr>
        <sz val="12"/>
        <rFont val="方正仿宋_GBK"/>
        <family val="4"/>
        <charset val="134"/>
      </rPr>
      <t>单位：万元</t>
    </r>
  </si>
  <si>
    <r>
      <t>2020</t>
    </r>
    <r>
      <rPr>
        <sz val="16"/>
        <rFont val="方正小标宋_GBK"/>
        <family val="4"/>
        <charset val="134"/>
      </rPr>
      <t>年雄安新区政府债务总体情况表</t>
    </r>
  </si>
  <si>
    <r>
      <rPr>
        <sz val="12"/>
        <rFont val="方正仿宋_GBK"/>
        <family val="4"/>
        <charset val="134"/>
      </rPr>
      <t>单位：万元、年</t>
    </r>
  </si>
  <si>
    <r>
      <rPr>
        <sz val="12"/>
        <rFont val="黑体"/>
        <family val="3"/>
        <charset val="134"/>
      </rPr>
      <t>项目</t>
    </r>
  </si>
  <si>
    <r>
      <rPr>
        <sz val="12"/>
        <rFont val="黑体"/>
        <family val="3"/>
        <charset val="134"/>
      </rPr>
      <t>本级</t>
    </r>
  </si>
  <si>
    <r>
      <rPr>
        <sz val="12"/>
        <rFont val="黑体"/>
        <family val="3"/>
        <charset val="134"/>
      </rPr>
      <t>所辖县</t>
    </r>
  </si>
  <si>
    <r>
      <rPr>
        <sz val="12"/>
        <rFont val="方正仿宋_GBK"/>
        <family val="4"/>
        <charset val="134"/>
      </rPr>
      <t>一般债务</t>
    </r>
  </si>
  <si>
    <r>
      <rPr>
        <sz val="12"/>
        <rFont val="方正仿宋_GBK"/>
        <family val="4"/>
        <charset val="134"/>
      </rPr>
      <t>专项债务</t>
    </r>
  </si>
  <si>
    <r>
      <rPr>
        <sz val="12"/>
        <rFont val="方正仿宋_GBK"/>
        <family val="4"/>
        <charset val="134"/>
      </rPr>
      <t>一般债券</t>
    </r>
  </si>
  <si>
    <r>
      <rPr>
        <sz val="12"/>
        <rFont val="方正仿宋_GBK"/>
        <family val="4"/>
        <charset val="134"/>
      </rPr>
      <t>专项债券</t>
    </r>
  </si>
  <si>
    <r>
      <rPr>
        <sz val="12"/>
        <rFont val="黑体"/>
        <family val="3"/>
        <charset val="134"/>
      </rPr>
      <t>附件</t>
    </r>
    <r>
      <rPr>
        <sz val="12"/>
        <rFont val="Times New Roman"/>
        <family val="1"/>
      </rPr>
      <t>3</t>
    </r>
    <phoneticPr fontId="16" type="noConversion"/>
  </si>
  <si>
    <r>
      <t>2020</t>
    </r>
    <r>
      <rPr>
        <sz val="16"/>
        <color theme="1"/>
        <rFont val="方正小标宋_GBK"/>
        <family val="4"/>
        <charset val="134"/>
      </rPr>
      <t>年雄安新区本级新增政府债务预算执行情况表</t>
    </r>
  </si>
  <si>
    <r>
      <rPr>
        <sz val="12"/>
        <rFont val="黑体"/>
        <family val="3"/>
        <charset val="134"/>
      </rPr>
      <t>序号</t>
    </r>
  </si>
  <si>
    <r>
      <rPr>
        <sz val="12"/>
        <rFont val="黑体"/>
        <family val="3"/>
        <charset val="134"/>
      </rPr>
      <t>项目名称</t>
    </r>
  </si>
  <si>
    <r>
      <rPr>
        <sz val="12"/>
        <rFont val="黑体"/>
        <family val="3"/>
        <charset val="134"/>
      </rPr>
      <t>项目类型</t>
    </r>
  </si>
  <si>
    <r>
      <rPr>
        <sz val="12"/>
        <rFont val="黑体"/>
        <family val="3"/>
        <charset val="134"/>
      </rPr>
      <t>项目主管部门</t>
    </r>
  </si>
  <si>
    <r>
      <rPr>
        <sz val="12"/>
        <rFont val="黑体"/>
        <family val="3"/>
        <charset val="134"/>
      </rPr>
      <t>债券性质</t>
    </r>
  </si>
  <si>
    <r>
      <rPr>
        <sz val="12"/>
        <rFont val="黑体"/>
        <family val="3"/>
        <charset val="134"/>
      </rPr>
      <t>债券资金安排</t>
    </r>
  </si>
  <si>
    <r>
      <rPr>
        <sz val="12"/>
        <rFont val="黑体"/>
        <family val="3"/>
        <charset val="134"/>
      </rPr>
      <t>年末财政支出</t>
    </r>
    <phoneticPr fontId="16" type="noConversion"/>
  </si>
  <si>
    <r>
      <rPr>
        <sz val="12"/>
        <rFont val="黑体"/>
        <family val="3"/>
        <charset val="134"/>
      </rPr>
      <t>支出进度</t>
    </r>
  </si>
  <si>
    <r>
      <rPr>
        <b/>
        <sz val="12"/>
        <rFont val="方正仿宋_GBK"/>
        <family val="4"/>
        <charset val="134"/>
      </rPr>
      <t>合计</t>
    </r>
  </si>
  <si>
    <r>
      <rPr>
        <b/>
        <sz val="12"/>
        <rFont val="方正仿宋_GBK"/>
        <family val="4"/>
        <charset val="134"/>
      </rPr>
      <t>一般债券小计</t>
    </r>
  </si>
  <si>
    <r>
      <rPr>
        <sz val="12"/>
        <rFont val="方正仿宋_GBK"/>
        <family val="4"/>
        <charset val="134"/>
      </rPr>
      <t>重大基础设施及配套项目建设</t>
    </r>
  </si>
  <si>
    <r>
      <rPr>
        <sz val="12"/>
        <rFont val="方正仿宋_GBK"/>
        <family val="4"/>
        <charset val="134"/>
      </rPr>
      <t>市政基础设施</t>
    </r>
  </si>
  <si>
    <r>
      <rPr>
        <sz val="12"/>
        <rFont val="方正仿宋_GBK"/>
        <family val="4"/>
        <charset val="134"/>
      </rPr>
      <t>河北雄安新区管理委员会</t>
    </r>
  </si>
  <si>
    <r>
      <rPr>
        <sz val="12"/>
        <rFont val="方正仿宋_GBK"/>
        <family val="4"/>
        <charset val="134"/>
      </rPr>
      <t>生态环保建设</t>
    </r>
  </si>
  <si>
    <r>
      <rPr>
        <sz val="12"/>
        <rFont val="方正仿宋_GBK"/>
        <family val="4"/>
        <charset val="134"/>
      </rPr>
      <t>生态环保</t>
    </r>
  </si>
  <si>
    <r>
      <rPr>
        <sz val="12"/>
        <rFont val="方正仿宋_GBK"/>
        <family val="4"/>
        <charset val="134"/>
      </rPr>
      <t>防洪工程建设</t>
    </r>
  </si>
  <si>
    <r>
      <rPr>
        <sz val="12"/>
        <rFont val="方正仿宋_GBK"/>
        <family val="4"/>
        <charset val="134"/>
      </rPr>
      <t>水利防洪</t>
    </r>
  </si>
  <si>
    <r>
      <rPr>
        <b/>
        <sz val="12"/>
        <rFont val="方正仿宋_GBK"/>
        <family val="4"/>
        <charset val="134"/>
      </rPr>
      <t>专项债券小计</t>
    </r>
  </si>
  <si>
    <r>
      <rPr>
        <sz val="12"/>
        <rFont val="方正仿宋_GBK"/>
        <family val="4"/>
        <charset val="134"/>
      </rPr>
      <t>起步区及周边配套项目建设</t>
    </r>
  </si>
  <si>
    <r>
      <rPr>
        <sz val="12"/>
        <rFont val="方正仿宋_GBK"/>
        <family val="4"/>
        <charset val="134"/>
      </rPr>
      <t>雄安新区基础设施建设及征拆安置</t>
    </r>
  </si>
  <si>
    <r>
      <rPr>
        <sz val="12"/>
        <rFont val="方正仿宋_GBK"/>
        <family val="4"/>
        <charset val="134"/>
      </rPr>
      <t>昝岗组团及周边配套项目建设</t>
    </r>
  </si>
  <si>
    <r>
      <rPr>
        <sz val="12"/>
        <rFont val="方正仿宋_GBK"/>
        <family val="4"/>
        <charset val="134"/>
      </rPr>
      <t>启动区及周边配套项目建设</t>
    </r>
  </si>
  <si>
    <r>
      <rPr>
        <sz val="12"/>
        <rFont val="黑体"/>
        <family val="3"/>
        <charset val="134"/>
      </rPr>
      <t>附件</t>
    </r>
    <r>
      <rPr>
        <sz val="12"/>
        <rFont val="Times New Roman"/>
        <family val="1"/>
      </rPr>
      <t>4</t>
    </r>
    <phoneticPr fontId="16" type="noConversion"/>
  </si>
  <si>
    <r>
      <rPr>
        <sz val="12"/>
        <rFont val="黑体"/>
        <family val="3"/>
        <charset val="134"/>
      </rPr>
      <t>项</t>
    </r>
    <r>
      <rPr>
        <sz val="12"/>
        <rFont val="Times New Roman"/>
        <family val="1"/>
      </rPr>
      <t xml:space="preserve">    </t>
    </r>
    <r>
      <rPr>
        <sz val="12"/>
        <rFont val="黑体"/>
        <family val="3"/>
        <charset val="134"/>
      </rPr>
      <t>目</t>
    </r>
  </si>
  <si>
    <r>
      <rPr>
        <sz val="12"/>
        <rFont val="黑体"/>
        <family val="3"/>
        <charset val="134"/>
      </rPr>
      <t>本地区合计</t>
    </r>
    <phoneticPr fontId="16" type="noConversion"/>
  </si>
  <si>
    <r>
      <rPr>
        <sz val="12"/>
        <rFont val="黑体"/>
        <family val="3"/>
        <charset val="134"/>
      </rPr>
      <t>下级</t>
    </r>
  </si>
  <si>
    <r>
      <rPr>
        <sz val="12"/>
        <rFont val="方正仿宋_GBK"/>
        <family val="4"/>
        <charset val="134"/>
      </rPr>
      <t>其中：</t>
    </r>
    <r>
      <rPr>
        <sz val="12"/>
        <rFont val="Times New Roman"/>
        <family val="1"/>
      </rPr>
      <t xml:space="preserve"> </t>
    </r>
    <r>
      <rPr>
        <sz val="12"/>
        <rFont val="方正仿宋_GBK"/>
        <family val="4"/>
        <charset val="134"/>
      </rPr>
      <t>一般债务</t>
    </r>
  </si>
  <si>
    <r>
      <t xml:space="preserve">            </t>
    </r>
    <r>
      <rPr>
        <sz val="12"/>
        <rFont val="方正仿宋_GBK"/>
        <family val="4"/>
        <charset val="134"/>
      </rPr>
      <t>专项债务</t>
    </r>
  </si>
  <si>
    <r>
      <rPr>
        <b/>
        <sz val="12"/>
        <rFont val="方正仿宋_GBK"/>
        <family val="4"/>
        <charset val="134"/>
      </rPr>
      <t>四、</t>
    </r>
    <r>
      <rPr>
        <b/>
        <sz val="12"/>
        <rFont val="Times New Roman"/>
        <family val="1"/>
      </rPr>
      <t>2021</t>
    </r>
    <r>
      <rPr>
        <b/>
        <sz val="12"/>
        <rFont val="方正仿宋_GBK"/>
        <family val="4"/>
        <charset val="134"/>
      </rPr>
      <t>年本级债券项目安排情况</t>
    </r>
  </si>
  <si>
    <r>
      <rPr>
        <b/>
        <sz val="12"/>
        <rFont val="方正仿宋_GBK"/>
        <family val="4"/>
        <charset val="134"/>
      </rPr>
      <t>其中：</t>
    </r>
    <r>
      <rPr>
        <b/>
        <sz val="12"/>
        <rFont val="Times New Roman"/>
        <family val="1"/>
      </rPr>
      <t xml:space="preserve"> </t>
    </r>
    <r>
      <rPr>
        <b/>
        <sz val="12"/>
        <rFont val="方正仿宋_GBK"/>
        <family val="4"/>
        <charset val="134"/>
      </rPr>
      <t>一般债券项目</t>
    </r>
    <phoneticPr fontId="16" type="noConversion"/>
  </si>
  <si>
    <r>
      <t xml:space="preserve">             </t>
    </r>
    <r>
      <rPr>
        <sz val="12"/>
        <rFont val="方正仿宋_GBK"/>
        <family val="4"/>
        <charset val="134"/>
      </rPr>
      <t>城市基础设施项目</t>
    </r>
    <phoneticPr fontId="16" type="noConversion"/>
  </si>
  <si>
    <r>
      <t xml:space="preserve">             </t>
    </r>
    <r>
      <rPr>
        <sz val="12"/>
        <rFont val="方正仿宋_GBK"/>
        <family val="4"/>
        <charset val="134"/>
      </rPr>
      <t>公共服务项目</t>
    </r>
    <phoneticPr fontId="16" type="noConversion"/>
  </si>
  <si>
    <r>
      <t xml:space="preserve">             </t>
    </r>
    <r>
      <rPr>
        <sz val="12"/>
        <rFont val="方正仿宋_GBK"/>
        <family val="4"/>
        <charset val="134"/>
      </rPr>
      <t>生态与环境建设</t>
    </r>
    <phoneticPr fontId="16" type="noConversion"/>
  </si>
  <si>
    <r>
      <t xml:space="preserve">             </t>
    </r>
    <r>
      <rPr>
        <sz val="12"/>
        <rFont val="方正仿宋_GBK"/>
        <family val="4"/>
        <charset val="134"/>
      </rPr>
      <t>重大项目及配套设施建设</t>
    </r>
    <phoneticPr fontId="16" type="noConversion"/>
  </si>
  <si>
    <r>
      <t xml:space="preserve">            </t>
    </r>
    <r>
      <rPr>
        <b/>
        <sz val="12"/>
        <rFont val="方正仿宋_GBK"/>
        <family val="4"/>
        <charset val="134"/>
      </rPr>
      <t>专项债券项目</t>
    </r>
    <phoneticPr fontId="16" type="noConversion"/>
  </si>
  <si>
    <r>
      <t xml:space="preserve">            </t>
    </r>
    <r>
      <rPr>
        <sz val="12"/>
        <rFont val="方正仿宋_GBK"/>
        <family val="4"/>
        <charset val="134"/>
      </rPr>
      <t>京雄高速建设项目</t>
    </r>
    <phoneticPr fontId="16" type="noConversion"/>
  </si>
  <si>
    <r>
      <t xml:space="preserve">            </t>
    </r>
    <r>
      <rPr>
        <sz val="12"/>
        <rFont val="方正仿宋_GBK"/>
        <family val="4"/>
        <charset val="134"/>
      </rPr>
      <t>容西安置房及配套设施项目</t>
    </r>
    <phoneticPr fontId="16" type="noConversion"/>
  </si>
  <si>
    <r>
      <t xml:space="preserve">            </t>
    </r>
    <r>
      <rPr>
        <sz val="12"/>
        <rFont val="方正仿宋_GBK"/>
        <family val="4"/>
        <charset val="134"/>
      </rPr>
      <t>容东安置房及配套设施项目</t>
    </r>
    <phoneticPr fontId="16" type="noConversion"/>
  </si>
  <si>
    <r>
      <t xml:space="preserve">            </t>
    </r>
    <r>
      <rPr>
        <sz val="12"/>
        <rFont val="方正仿宋_GBK"/>
        <family val="4"/>
        <charset val="134"/>
      </rPr>
      <t>启动区干线综合管廊工程</t>
    </r>
    <phoneticPr fontId="16" type="noConversion"/>
  </si>
  <si>
    <r>
      <t xml:space="preserve">            </t>
    </r>
    <r>
      <rPr>
        <sz val="12"/>
        <rFont val="方正仿宋_GBK"/>
        <family val="4"/>
        <charset val="134"/>
      </rPr>
      <t>雄安站枢纽片区综合管廊（二期）工程</t>
    </r>
    <phoneticPr fontId="16" type="noConversion"/>
  </si>
  <si>
    <r>
      <t xml:space="preserve">            </t>
    </r>
    <r>
      <rPr>
        <sz val="12"/>
        <rFont val="方正仿宋_GBK"/>
        <family val="4"/>
        <charset val="134"/>
      </rPr>
      <t>起步区综合管廊工程（一期）</t>
    </r>
    <phoneticPr fontId="16" type="noConversion"/>
  </si>
  <si>
    <r>
      <t xml:space="preserve">            </t>
    </r>
    <r>
      <rPr>
        <sz val="12"/>
        <rFont val="方正仿宋_GBK"/>
        <family val="4"/>
        <charset val="134"/>
      </rPr>
      <t>容西片区配套综合管网（一期）工程</t>
    </r>
    <phoneticPr fontId="16" type="noConversion"/>
  </si>
  <si>
    <r>
      <t xml:space="preserve">            </t>
    </r>
    <r>
      <rPr>
        <sz val="12"/>
        <rFont val="方正仿宋_GBK"/>
        <family val="4"/>
        <charset val="134"/>
      </rPr>
      <t>启动区（起步区）及配套项目建设</t>
    </r>
    <phoneticPr fontId="16" type="noConversion"/>
  </si>
  <si>
    <r>
      <t xml:space="preserve">            </t>
    </r>
    <r>
      <rPr>
        <sz val="12"/>
        <rFont val="方正仿宋_GBK"/>
        <family val="4"/>
        <charset val="134"/>
      </rPr>
      <t>昝岗组团及配套项目建设</t>
    </r>
    <phoneticPr fontId="16" type="noConversion"/>
  </si>
  <si>
    <r>
      <t xml:space="preserve">            </t>
    </r>
    <r>
      <rPr>
        <sz val="12"/>
        <rFont val="方正仿宋_GBK"/>
        <family val="4"/>
        <charset val="134"/>
      </rPr>
      <t>起步区重大交通基础设施建设</t>
    </r>
    <phoneticPr fontId="16" type="noConversion"/>
  </si>
  <si>
    <r>
      <rPr>
        <sz val="12"/>
        <rFont val="黑体"/>
        <family val="3"/>
        <charset val="134"/>
      </rPr>
      <t>地区</t>
    </r>
  </si>
  <si>
    <r>
      <rPr>
        <sz val="12"/>
        <rFont val="黑体"/>
        <family val="3"/>
        <charset val="134"/>
      </rPr>
      <t>合计</t>
    </r>
  </si>
  <si>
    <r>
      <rPr>
        <sz val="12"/>
        <rFont val="黑体"/>
        <family val="3"/>
        <charset val="134"/>
      </rPr>
      <t>一般债务</t>
    </r>
  </si>
  <si>
    <r>
      <rPr>
        <sz val="12"/>
        <rFont val="黑体"/>
        <family val="3"/>
        <charset val="134"/>
      </rPr>
      <t>专项债务</t>
    </r>
  </si>
  <si>
    <r>
      <rPr>
        <sz val="12"/>
        <rFont val="黑体"/>
        <family val="3"/>
        <charset val="134"/>
      </rPr>
      <t>累计预算
安排</t>
    </r>
    <phoneticPr fontId="15" type="noConversion"/>
  </si>
  <si>
    <r>
      <rPr>
        <sz val="12"/>
        <rFont val="黑体"/>
        <family val="3"/>
        <charset val="134"/>
      </rPr>
      <t>已支出金额</t>
    </r>
  </si>
  <si>
    <r>
      <rPr>
        <sz val="12"/>
        <rFont val="黑体"/>
        <family val="3"/>
        <charset val="134"/>
      </rPr>
      <t>支出进度</t>
    </r>
    <phoneticPr fontId="15" type="noConversion"/>
  </si>
  <si>
    <r>
      <rPr>
        <sz val="12"/>
        <rFont val="方正仿宋_GBK"/>
        <family val="4"/>
        <charset val="134"/>
      </rPr>
      <t>合计</t>
    </r>
    <phoneticPr fontId="15" type="noConversion"/>
  </si>
  <si>
    <r>
      <t xml:space="preserve">  </t>
    </r>
    <r>
      <rPr>
        <sz val="12"/>
        <rFont val="方正仿宋_GBK"/>
        <family val="4"/>
        <charset val="134"/>
      </rPr>
      <t>雄安新区本级</t>
    </r>
    <phoneticPr fontId="15" type="noConversion"/>
  </si>
  <si>
    <r>
      <t xml:space="preserve">  </t>
    </r>
    <r>
      <rPr>
        <sz val="12"/>
        <rFont val="方正仿宋_GBK"/>
        <family val="4"/>
        <charset val="134"/>
      </rPr>
      <t>雄安新区所辖县</t>
    </r>
    <phoneticPr fontId="15" type="noConversion"/>
  </si>
  <si>
    <r>
      <t xml:space="preserve">     </t>
    </r>
    <r>
      <rPr>
        <sz val="12"/>
        <rFont val="方正仿宋_GBK"/>
        <family val="4"/>
        <charset val="134"/>
      </rPr>
      <t>容城县</t>
    </r>
    <phoneticPr fontId="15" type="noConversion"/>
  </si>
  <si>
    <r>
      <t xml:space="preserve">     </t>
    </r>
    <r>
      <rPr>
        <sz val="12"/>
        <rFont val="方正仿宋_GBK"/>
        <family val="4"/>
        <charset val="134"/>
      </rPr>
      <t>安新县</t>
    </r>
    <phoneticPr fontId="15" type="noConversion"/>
  </si>
  <si>
    <r>
      <t xml:space="preserve">     </t>
    </r>
    <r>
      <rPr>
        <sz val="12"/>
        <rFont val="方正仿宋_GBK"/>
        <family val="4"/>
        <charset val="134"/>
      </rPr>
      <t>雄县</t>
    </r>
    <phoneticPr fontId="15" type="noConversion"/>
  </si>
  <si>
    <r>
      <rPr>
        <sz val="12"/>
        <rFont val="黑体"/>
        <family val="3"/>
        <charset val="134"/>
      </rPr>
      <t>附件</t>
    </r>
    <r>
      <rPr>
        <sz val="12"/>
        <rFont val="Times New Roman"/>
        <family val="1"/>
      </rPr>
      <t>1</t>
    </r>
    <phoneticPr fontId="15" type="noConversion"/>
  </si>
  <si>
    <r>
      <rPr>
        <sz val="12"/>
        <rFont val="黑体"/>
        <family val="3"/>
        <charset val="134"/>
      </rPr>
      <t>本地区合计</t>
    </r>
    <phoneticPr fontId="15" type="noConversion"/>
  </si>
  <si>
    <r>
      <rPr>
        <b/>
        <sz val="12"/>
        <rFont val="方正仿宋_GBK"/>
        <family val="4"/>
        <charset val="134"/>
      </rPr>
      <t>一、</t>
    </r>
    <r>
      <rPr>
        <b/>
        <sz val="12"/>
        <rFont val="Times New Roman"/>
        <family val="1"/>
      </rPr>
      <t>2020</t>
    </r>
    <r>
      <rPr>
        <b/>
        <sz val="12"/>
        <rFont val="方正仿宋_GBK"/>
        <family val="4"/>
        <charset val="134"/>
      </rPr>
      <t>年末政府债务限额</t>
    </r>
    <phoneticPr fontId="15" type="noConversion"/>
  </si>
  <si>
    <r>
      <rPr>
        <b/>
        <sz val="12"/>
        <rFont val="方正仿宋_GBK"/>
        <family val="4"/>
        <charset val="134"/>
      </rPr>
      <t>二、</t>
    </r>
    <r>
      <rPr>
        <b/>
        <sz val="12"/>
        <rFont val="Times New Roman"/>
        <family val="1"/>
      </rPr>
      <t>2020</t>
    </r>
    <r>
      <rPr>
        <b/>
        <sz val="12"/>
        <rFont val="方正仿宋_GBK"/>
        <family val="4"/>
        <charset val="134"/>
      </rPr>
      <t>年末政府债务余额</t>
    </r>
    <phoneticPr fontId="15" type="noConversion"/>
  </si>
  <si>
    <r>
      <rPr>
        <b/>
        <sz val="12"/>
        <rFont val="方正仿宋_GBK"/>
        <family val="4"/>
        <charset val="134"/>
      </rPr>
      <t>三、</t>
    </r>
    <r>
      <rPr>
        <b/>
        <sz val="12"/>
        <rFont val="Times New Roman"/>
        <family val="1"/>
      </rPr>
      <t>2020</t>
    </r>
    <r>
      <rPr>
        <b/>
        <sz val="12"/>
        <rFont val="方正仿宋_GBK"/>
        <family val="4"/>
        <charset val="134"/>
      </rPr>
      <t>年末政府债券平均年限（年）</t>
    </r>
    <phoneticPr fontId="15" type="noConversion"/>
  </si>
  <si>
    <r>
      <rPr>
        <b/>
        <sz val="12"/>
        <rFont val="方正仿宋_GBK"/>
        <family val="4"/>
        <charset val="134"/>
      </rPr>
      <t>四、</t>
    </r>
    <r>
      <rPr>
        <b/>
        <sz val="12"/>
        <rFont val="Times New Roman"/>
        <family val="1"/>
      </rPr>
      <t>2020</t>
    </r>
    <r>
      <rPr>
        <b/>
        <sz val="12"/>
        <rFont val="方正仿宋_GBK"/>
        <family val="4"/>
        <charset val="134"/>
      </rPr>
      <t>年末政府债券还本决算数</t>
    </r>
    <phoneticPr fontId="15" type="noConversion"/>
  </si>
  <si>
    <r>
      <rPr>
        <b/>
        <sz val="12"/>
        <rFont val="方正仿宋_GBK"/>
        <family val="4"/>
        <charset val="134"/>
      </rPr>
      <t>五、</t>
    </r>
    <r>
      <rPr>
        <b/>
        <sz val="12"/>
        <rFont val="Times New Roman"/>
        <family val="1"/>
      </rPr>
      <t>2020</t>
    </r>
    <r>
      <rPr>
        <b/>
        <sz val="12"/>
        <rFont val="方正仿宋_GBK"/>
        <family val="4"/>
        <charset val="134"/>
      </rPr>
      <t>年末政府债券付息决算数</t>
    </r>
    <phoneticPr fontId="15" type="noConversion"/>
  </si>
  <si>
    <r>
      <rPr>
        <sz val="12"/>
        <rFont val="黑体"/>
        <family val="3"/>
        <charset val="134"/>
      </rPr>
      <t>附件</t>
    </r>
    <r>
      <rPr>
        <sz val="12"/>
        <rFont val="Times New Roman"/>
        <family val="1"/>
      </rPr>
      <t>2</t>
    </r>
    <phoneticPr fontId="15" type="noConversion"/>
  </si>
  <si>
    <r>
      <rPr>
        <sz val="12"/>
        <rFont val="方正仿宋_GBK"/>
        <family val="4"/>
        <charset val="134"/>
      </rPr>
      <t>注：</t>
    </r>
    <r>
      <rPr>
        <sz val="12"/>
        <rFont val="Times New Roman"/>
        <family val="1"/>
      </rPr>
      <t>2020</t>
    </r>
    <r>
      <rPr>
        <sz val="12"/>
        <rFont val="方正仿宋_GBK"/>
        <family val="4"/>
        <charset val="134"/>
      </rPr>
      <t>年共安排雄安新区政府债务限额</t>
    </r>
    <r>
      <rPr>
        <sz val="12"/>
        <rFont val="Times New Roman"/>
        <family val="1"/>
      </rPr>
      <t>398</t>
    </r>
    <r>
      <rPr>
        <sz val="12"/>
        <rFont val="方正仿宋_GBK"/>
        <family val="4"/>
        <charset val="134"/>
      </rPr>
      <t>亿元，其中：省十三届人大三次会议批准年初预算安排</t>
    </r>
    <r>
      <rPr>
        <sz val="12"/>
        <rFont val="Times New Roman"/>
        <family val="1"/>
      </rPr>
      <t>169</t>
    </r>
    <r>
      <rPr>
        <sz val="12"/>
        <rFont val="方正仿宋_GBK"/>
        <family val="4"/>
        <charset val="134"/>
      </rPr>
      <t>亿元、省十三届人大常委会第十八次会议批准调整预算安排</t>
    </r>
    <r>
      <rPr>
        <sz val="12"/>
        <rFont val="Times New Roman"/>
        <family val="1"/>
      </rPr>
      <t>131</t>
    </r>
    <r>
      <rPr>
        <sz val="12"/>
        <rFont val="方正仿宋_GBK"/>
        <family val="4"/>
        <charset val="134"/>
      </rPr>
      <t>亿元、省十三届人大常委会第二十次会议批准调整预算安排</t>
    </r>
    <r>
      <rPr>
        <sz val="12"/>
        <rFont val="Times New Roman"/>
        <family val="1"/>
      </rPr>
      <t>98</t>
    </r>
    <r>
      <rPr>
        <sz val="12"/>
        <rFont val="方正仿宋_GBK"/>
        <family val="4"/>
        <charset val="134"/>
      </rPr>
      <t>亿元。</t>
    </r>
    <phoneticPr fontId="15" type="noConversion"/>
  </si>
  <si>
    <r>
      <t>2021</t>
    </r>
    <r>
      <rPr>
        <sz val="16"/>
        <rFont val="方正小标宋_GBK"/>
        <family val="4"/>
        <charset val="134"/>
      </rPr>
      <t>年雄安新区政府债务预算总体情况表</t>
    </r>
    <phoneticPr fontId="16" type="noConversion"/>
  </si>
  <si>
    <r>
      <t>2021</t>
    </r>
    <r>
      <rPr>
        <sz val="16"/>
        <rFont val="方正小标宋_GBK"/>
        <family val="4"/>
        <charset val="134"/>
      </rPr>
      <t>年雄安新区本级新增政府债务项目情况表</t>
    </r>
    <phoneticPr fontId="16" type="noConversion"/>
  </si>
  <si>
    <r>
      <t xml:space="preserve">        </t>
    </r>
    <r>
      <rPr>
        <sz val="12"/>
        <rFont val="方正仿宋_GBK"/>
        <family val="4"/>
        <charset val="134"/>
      </rPr>
      <t>根据《河北雄安新区总体规划》《河北雄安新区雄安站枢纽片区控制性详细规划》及中央协同办批准的重点建设项目和国家批准的征地拆迁计划，实施昝岗组团内雄安站枢纽片区征地拆迁安置、市政基础设施项目。按照中央确定的规划建设任务目标，至</t>
    </r>
    <r>
      <rPr>
        <sz val="12"/>
        <rFont val="Times New Roman"/>
        <family val="1"/>
      </rPr>
      <t>2022</t>
    </r>
    <r>
      <rPr>
        <sz val="12"/>
        <rFont val="方正仿宋_GBK"/>
        <family val="4"/>
        <charset val="134"/>
      </rPr>
      <t>年，高铁站枢纽片区重点市政设施和公共服务设施基本建成。</t>
    </r>
    <phoneticPr fontId="16" type="noConversion"/>
  </si>
  <si>
    <r>
      <rPr>
        <sz val="12"/>
        <rFont val="黑体"/>
        <family val="3"/>
        <charset val="134"/>
      </rPr>
      <t>附件</t>
    </r>
    <r>
      <rPr>
        <sz val="12"/>
        <rFont val="Times New Roman"/>
        <family val="1"/>
      </rPr>
      <t>5</t>
    </r>
    <phoneticPr fontId="16" type="noConversion"/>
  </si>
  <si>
    <r>
      <rPr>
        <sz val="12"/>
        <rFont val="黑体"/>
        <family val="3"/>
        <charset val="134"/>
      </rPr>
      <t>本次拟安排专项债券资金</t>
    </r>
    <phoneticPr fontId="16" type="noConversion"/>
  </si>
  <si>
    <r>
      <t xml:space="preserve">        </t>
    </r>
    <r>
      <rPr>
        <sz val="12"/>
        <rFont val="方正仿宋_GBK"/>
        <family val="4"/>
        <charset val="134"/>
      </rPr>
      <t>项目经中央协同办批准实施，是确保雄安新区被征拆群众按期回迁安置的重大民生工程。容西片区安置房总建筑面积约</t>
    </r>
    <r>
      <rPr>
        <sz val="12"/>
        <rFont val="Times New Roman"/>
        <family val="1"/>
      </rPr>
      <t>588</t>
    </r>
    <r>
      <rPr>
        <sz val="12"/>
        <rFont val="方正仿宋_GBK"/>
        <family val="4"/>
        <charset val="134"/>
      </rPr>
      <t>万平方米，其中地上建筑面积</t>
    </r>
    <r>
      <rPr>
        <sz val="12"/>
        <rFont val="Times New Roman"/>
        <family val="1"/>
      </rPr>
      <t>410</t>
    </r>
    <r>
      <rPr>
        <sz val="12"/>
        <rFont val="方正仿宋_GBK"/>
        <family val="4"/>
        <charset val="134"/>
      </rPr>
      <t>万平方米，包括安置住宅、配套商业开发、公共服务设施（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所高中、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所初中、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所小学、</t>
    </r>
    <r>
      <rPr>
        <sz val="12"/>
        <rFont val="Times New Roman"/>
        <family val="1"/>
      </rPr>
      <t>12</t>
    </r>
    <r>
      <rPr>
        <sz val="12"/>
        <rFont val="方正仿宋_GBK"/>
        <family val="4"/>
        <charset val="134"/>
      </rPr>
      <t>所幼儿园、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所专科医院、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个社区中心、</t>
    </r>
    <r>
      <rPr>
        <sz val="12"/>
        <rFont val="Times New Roman"/>
        <family val="1"/>
      </rPr>
      <t>12</t>
    </r>
    <r>
      <rPr>
        <sz val="12"/>
        <rFont val="方正仿宋_GBK"/>
        <family val="4"/>
        <charset val="134"/>
      </rPr>
      <t>个邻里中心等）；地下建筑面积</t>
    </r>
    <r>
      <rPr>
        <sz val="12"/>
        <rFont val="Times New Roman"/>
        <family val="1"/>
      </rPr>
      <t>178</t>
    </r>
    <r>
      <rPr>
        <sz val="12"/>
        <rFont val="方正仿宋_GBK"/>
        <family val="4"/>
        <charset val="134"/>
      </rPr>
      <t>万平方米。</t>
    </r>
    <phoneticPr fontId="16" type="noConversion"/>
  </si>
  <si>
    <r>
      <t xml:space="preserve">        </t>
    </r>
    <r>
      <rPr>
        <sz val="12"/>
        <rFont val="方正仿宋_GBK"/>
        <family val="4"/>
        <charset val="134"/>
      </rPr>
      <t>项目经中央协同办批准实施，是确保雄安新区被征拆群众按期回迁安置的重大民生工程。本项目建设内容主要包括安置房及安置房配套公共服务设施、片区内公共服务设施。占地</t>
    </r>
    <r>
      <rPr>
        <sz val="12"/>
        <rFont val="Times New Roman"/>
        <family val="1"/>
      </rPr>
      <t>391.39</t>
    </r>
    <r>
      <rPr>
        <sz val="12"/>
        <rFont val="方正仿宋_GBK"/>
        <family val="4"/>
        <charset val="134"/>
      </rPr>
      <t>公顷，总建筑面积</t>
    </r>
    <r>
      <rPr>
        <sz val="12"/>
        <rFont val="Times New Roman"/>
        <family val="1"/>
      </rPr>
      <t>910.67</t>
    </r>
    <r>
      <rPr>
        <sz val="12"/>
        <rFont val="方正仿宋_GBK"/>
        <family val="4"/>
        <charset val="134"/>
      </rPr>
      <t>万平米（地上总建筑面积</t>
    </r>
    <r>
      <rPr>
        <sz val="12"/>
        <rFont val="Times New Roman"/>
        <family val="1"/>
      </rPr>
      <t>606</t>
    </r>
    <r>
      <rPr>
        <sz val="12"/>
        <rFont val="方正仿宋_GBK"/>
        <family val="4"/>
        <charset val="134"/>
      </rPr>
      <t>万平米）。</t>
    </r>
    <r>
      <rPr>
        <sz val="12"/>
        <rFont val="Times New Roman"/>
        <family val="1"/>
      </rPr>
      <t xml:space="preserve"> </t>
    </r>
    <phoneticPr fontId="16" type="noConversion"/>
  </si>
  <si>
    <r>
      <t xml:space="preserve">        </t>
    </r>
    <r>
      <rPr>
        <sz val="12"/>
        <rFont val="方正仿宋_GBK"/>
        <family val="4"/>
        <charset val="134"/>
      </rPr>
      <t>项目经中央协同办批准实施，建设包括干线、支线、缆线管廊及附属设施。其中干线综合管廊约</t>
    </r>
    <r>
      <rPr>
        <sz val="12"/>
        <rFont val="Times New Roman"/>
        <family val="1"/>
      </rPr>
      <t>5.62</t>
    </r>
    <r>
      <rPr>
        <sz val="12"/>
        <rFont val="方正仿宋_GBK"/>
        <family val="4"/>
        <charset val="134"/>
      </rPr>
      <t>公里，支线综合管廊约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公里；缆线管廊包括盖板浅沟及组合排管。</t>
    </r>
    <phoneticPr fontId="16" type="noConversion"/>
  </si>
  <si>
    <r>
      <t xml:space="preserve">   </t>
    </r>
    <r>
      <rPr>
        <sz val="12"/>
        <rFont val="方正仿宋_GBK"/>
        <family val="4"/>
        <charset val="134"/>
      </rPr>
      <t>项目经中央协同办批准实施，包括起步区</t>
    </r>
    <r>
      <rPr>
        <sz val="12"/>
        <rFont val="Times New Roman"/>
        <family val="1"/>
      </rPr>
      <t>EA1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EA2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EA4</t>
    </r>
    <r>
      <rPr>
        <sz val="12"/>
        <rFont val="方正仿宋_GBK"/>
        <family val="4"/>
        <charset val="134"/>
      </rPr>
      <t>横向主干路启动区外部分综合管廊工程，总长度约</t>
    </r>
    <r>
      <rPr>
        <sz val="12"/>
        <rFont val="Times New Roman"/>
        <family val="1"/>
      </rPr>
      <t>47</t>
    </r>
    <r>
      <rPr>
        <sz val="12"/>
        <rFont val="方正仿宋_GBK"/>
        <family val="4"/>
        <charset val="134"/>
      </rPr>
      <t>公里。</t>
    </r>
  </si>
  <si>
    <r>
      <t xml:space="preserve">    </t>
    </r>
    <r>
      <rPr>
        <sz val="12"/>
        <rFont val="方正仿宋_GBK"/>
        <family val="4"/>
        <charset val="134"/>
      </rPr>
      <t>项目经中央协同办批准实施，新建综合管廊（沟）工程</t>
    </r>
    <r>
      <rPr>
        <sz val="12"/>
        <rFont val="Times New Roman"/>
        <family val="1"/>
      </rPr>
      <t>9</t>
    </r>
    <r>
      <rPr>
        <sz val="12"/>
        <rFont val="方正仿宋_GBK"/>
        <family val="4"/>
        <charset val="134"/>
      </rPr>
      <t>条，包含综合管廊监控中心、干线管廊以及随路实施缆线管廊（网）。</t>
    </r>
  </si>
  <si>
    <r>
      <t xml:space="preserve">        </t>
    </r>
    <r>
      <rPr>
        <sz val="12"/>
        <rFont val="方正仿宋_GBK"/>
        <family val="4"/>
        <charset val="134"/>
      </rPr>
      <t>根据《河北雄安新区启动区控制性详细规划》、中央协同办批准的重点建设项目和国家批准的征地拆迁计划，实施启动区征地拆迁安置、市政基础设施项目，总投资超千亿元。按照中央确定的规划建设任务目标，至</t>
    </r>
    <r>
      <rPr>
        <sz val="12"/>
        <rFont val="Times New Roman"/>
        <family val="1"/>
      </rPr>
      <t>2022</t>
    </r>
    <r>
      <rPr>
        <sz val="12"/>
        <rFont val="方正仿宋_GBK"/>
        <family val="4"/>
        <charset val="134"/>
      </rPr>
      <t>年，启动区重点市政基础设施和公共服务设施要基本建成。</t>
    </r>
    <r>
      <rPr>
        <sz val="12"/>
        <rFont val="Times New Roman"/>
        <family val="1"/>
      </rPr>
      <t xml:space="preserve">     </t>
    </r>
    <phoneticPr fontId="16" type="noConversion"/>
  </si>
  <si>
    <r>
      <t xml:space="preserve">        </t>
    </r>
    <r>
      <rPr>
        <sz val="12"/>
        <rFont val="方正仿宋_GBK"/>
        <family val="4"/>
        <charset val="134"/>
      </rPr>
      <t>此项目是中央协同办批准的重点建设项目，主要包括雄安新区至北京大兴国际机场快线、起步区东西轴线项目及起步区内外交通路网等项目。</t>
    </r>
    <phoneticPr fontId="16" type="noConversion"/>
  </si>
  <si>
    <r>
      <rPr>
        <b/>
        <sz val="12"/>
        <rFont val="方正仿宋_GBK"/>
        <family val="4"/>
        <charset val="134"/>
      </rPr>
      <t>一、</t>
    </r>
    <r>
      <rPr>
        <b/>
        <sz val="12"/>
        <rFont val="Times New Roman"/>
        <family val="1"/>
      </rPr>
      <t>2021</t>
    </r>
    <r>
      <rPr>
        <b/>
        <sz val="12"/>
        <rFont val="方正仿宋_GBK"/>
        <family val="4"/>
        <charset val="134"/>
      </rPr>
      <t>年政府债务限额</t>
    </r>
    <phoneticPr fontId="16" type="noConversion"/>
  </si>
  <si>
    <r>
      <rPr>
        <b/>
        <sz val="12"/>
        <rFont val="方正仿宋_GBK"/>
        <family val="4"/>
        <charset val="134"/>
      </rPr>
      <t>二、</t>
    </r>
    <r>
      <rPr>
        <b/>
        <sz val="12"/>
        <rFont val="Times New Roman"/>
        <family val="1"/>
      </rPr>
      <t>2021</t>
    </r>
    <r>
      <rPr>
        <b/>
        <sz val="12"/>
        <rFont val="方正仿宋_GBK"/>
        <family val="4"/>
        <charset val="134"/>
      </rPr>
      <t>年政府债务预计余额</t>
    </r>
    <phoneticPr fontId="16" type="noConversion"/>
  </si>
  <si>
    <r>
      <rPr>
        <b/>
        <sz val="12"/>
        <rFont val="方正仿宋_GBK"/>
        <family val="4"/>
        <charset val="134"/>
      </rPr>
      <t>三、</t>
    </r>
    <r>
      <rPr>
        <b/>
        <sz val="12"/>
        <rFont val="Times New Roman"/>
        <family val="1"/>
      </rPr>
      <t>2021</t>
    </r>
    <r>
      <rPr>
        <b/>
        <sz val="12"/>
        <rFont val="方正仿宋_GBK"/>
        <family val="4"/>
        <charset val="134"/>
      </rPr>
      <t>年新增政府债务限额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</si>
</sst>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"/>
    <numFmt numFmtId="177" formatCode="0_ "/>
    <numFmt numFmtId="178" formatCode="0.00_);[Red]\(0.00\)"/>
    <numFmt numFmtId="179" formatCode="0_);[Red]\(0\)"/>
    <numFmt numFmtId="180" formatCode="#,##0.000000"/>
    <numFmt numFmtId="181" formatCode="0.00;[Red]0.00"/>
    <numFmt numFmtId="182" formatCode="0;[Red]0"/>
  </numFmts>
  <fonts count="22">
    <font>
      <sz val="12"/>
      <name val="宋体"/>
      <charset val="134"/>
    </font>
    <font>
      <sz val="18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b/>
      <sz val="12"/>
      <name val="Times New Roman"/>
      <family val="1"/>
    </font>
    <font>
      <sz val="9"/>
      <color rgb="FF000000"/>
      <name val="Times New Roman"/>
      <family val="1"/>
    </font>
    <font>
      <sz val="12"/>
      <name val="黑体"/>
      <family val="3"/>
      <charset val="134"/>
    </font>
    <font>
      <b/>
      <sz val="12"/>
      <name val="宋体"/>
      <family val="3"/>
      <charset val="134"/>
    </font>
    <font>
      <sz val="10"/>
      <name val="MS Sans Serif"/>
      <family val="2"/>
    </font>
    <font>
      <sz val="11"/>
      <name val="宋体"/>
      <family val="3"/>
      <charset val="134"/>
    </font>
    <font>
      <sz val="7"/>
      <name val="Small Fonts"/>
      <family val="2"/>
    </font>
    <font>
      <sz val="12"/>
      <name val="Courier"/>
      <family val="3"/>
    </font>
    <font>
      <sz val="16"/>
      <name val="方正小标宋_GBK"/>
      <family val="4"/>
      <charset val="134"/>
    </font>
    <font>
      <sz val="12"/>
      <name val="方正仿宋_GBK"/>
      <family val="4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6"/>
      <color theme="1"/>
      <name val="方正小标宋_GBK"/>
      <family val="4"/>
      <charset val="134"/>
    </font>
    <font>
      <sz val="8"/>
      <name val="Times New Roman"/>
      <family val="1"/>
    </font>
    <font>
      <sz val="11"/>
      <color indexed="8"/>
      <name val="Times New Roman"/>
      <family val="1"/>
    </font>
    <font>
      <b/>
      <sz val="12"/>
      <name val="方正仿宋_GBK"/>
      <family val="4"/>
      <charset val="134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4">
    <xf numFmtId="0" fontId="0" fillId="0" borderId="0"/>
    <xf numFmtId="0" fontId="7" fillId="0" borderId="0" applyNumberFormat="0" applyFill="0" applyBorder="0" applyAlignment="0" applyProtection="0"/>
    <xf numFmtId="0" fontId="14" fillId="0" borderId="0"/>
    <xf numFmtId="0" fontId="14" fillId="0" borderId="0"/>
    <xf numFmtId="37" fontId="10" fillId="0" borderId="0"/>
    <xf numFmtId="0" fontId="14" fillId="0" borderId="0"/>
    <xf numFmtId="0" fontId="14" fillId="0" borderId="0"/>
    <xf numFmtId="0" fontId="14" fillId="0" borderId="0"/>
    <xf numFmtId="0" fontId="7" fillId="0" borderId="0" applyNumberFormat="0" applyFill="0" applyBorder="0" applyAlignment="0" applyProtection="0"/>
    <xf numFmtId="0" fontId="8" fillId="0" borderId="0"/>
    <xf numFmtId="0" fontId="14" fillId="0" borderId="0"/>
    <xf numFmtId="0" fontId="9" fillId="0" borderId="5">
      <alignment horizontal="distributed" vertical="center" wrapText="1"/>
    </xf>
    <xf numFmtId="0" fontId="14" fillId="0" borderId="0"/>
    <xf numFmtId="0" fontId="14" fillId="0" borderId="0"/>
    <xf numFmtId="0" fontId="14" fillId="0" borderId="0"/>
    <xf numFmtId="0" fontId="14" fillId="0" borderId="0"/>
    <xf numFmtId="0" fontId="8" fillId="0" borderId="0"/>
    <xf numFmtId="0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" fontId="9" fillId="0" borderId="5">
      <alignment vertical="center"/>
      <protection locked="0"/>
    </xf>
    <xf numFmtId="0" fontId="11" fillId="0" borderId="0"/>
    <xf numFmtId="176" fontId="9" fillId="0" borderId="5">
      <alignment vertical="center"/>
      <protection locked="0"/>
    </xf>
  </cellStyleXfs>
  <cellXfs count="119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177" fontId="2" fillId="0" borderId="5" xfId="0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77" fontId="2" fillId="0" borderId="8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0" xfId="0" applyFont="1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78" fontId="2" fillId="0" borderId="13" xfId="0" applyNumberFormat="1" applyFont="1" applyFill="1" applyBorder="1" applyAlignment="1">
      <alignment vertical="center"/>
    </xf>
    <xf numFmtId="179" fontId="2" fillId="0" borderId="13" xfId="0" applyNumberFormat="1" applyFont="1" applyFill="1" applyBorder="1" applyAlignment="1">
      <alignment vertical="center"/>
    </xf>
    <xf numFmtId="178" fontId="2" fillId="0" borderId="14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178" fontId="2" fillId="0" borderId="15" xfId="0" applyNumberFormat="1" applyFont="1" applyFill="1" applyBorder="1" applyAlignment="1">
      <alignment vertical="center"/>
    </xf>
    <xf numFmtId="179" fontId="2" fillId="0" borderId="15" xfId="0" applyNumberFormat="1" applyFont="1" applyFill="1" applyBorder="1" applyAlignment="1">
      <alignment vertical="center"/>
    </xf>
    <xf numFmtId="0" fontId="2" fillId="0" borderId="0" xfId="0" applyFont="1" applyFill="1" applyBorder="1"/>
    <xf numFmtId="3" fontId="5" fillId="0" borderId="0" xfId="0" applyNumberFormat="1" applyFont="1" applyFill="1" applyBorder="1"/>
    <xf numFmtId="178" fontId="2" fillId="0" borderId="13" xfId="0" applyNumberFormat="1" applyFont="1" applyFill="1" applyBorder="1" applyAlignment="1">
      <alignment horizontal="center" vertical="center"/>
    </xf>
    <xf numFmtId="178" fontId="2" fillId="0" borderId="15" xfId="0" applyNumberFormat="1" applyFont="1" applyFill="1" applyBorder="1" applyAlignment="1">
      <alignment horizontal="center" vertical="center"/>
    </xf>
    <xf numFmtId="178" fontId="4" fillId="0" borderId="13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 wrapText="1"/>
    </xf>
    <xf numFmtId="179" fontId="2" fillId="0" borderId="17" xfId="0" applyNumberFormat="1" applyFont="1" applyFill="1" applyBorder="1" applyAlignment="1">
      <alignment vertical="center"/>
    </xf>
    <xf numFmtId="178" fontId="2" fillId="0" borderId="18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179" fontId="2" fillId="0" borderId="5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6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vertical="center"/>
    </xf>
    <xf numFmtId="178" fontId="2" fillId="0" borderId="0" xfId="0" applyNumberFormat="1" applyFont="1" applyFill="1" applyAlignment="1">
      <alignment vertical="center"/>
    </xf>
    <xf numFmtId="179" fontId="2" fillId="0" borderId="26" xfId="0" applyNumberFormat="1" applyFont="1" applyFill="1" applyBorder="1" applyAlignment="1">
      <alignment vertical="center"/>
    </xf>
    <xf numFmtId="178" fontId="2" fillId="0" borderId="27" xfId="0" applyNumberFormat="1" applyFont="1" applyFill="1" applyBorder="1" applyAlignment="1">
      <alignment vertical="center"/>
    </xf>
    <xf numFmtId="0" fontId="2" fillId="0" borderId="25" xfId="0" applyFont="1" applyFill="1" applyBorder="1" applyAlignment="1">
      <alignment horizontal="left" vertical="center" indent="1"/>
    </xf>
    <xf numFmtId="0" fontId="2" fillId="0" borderId="22" xfId="0" applyFont="1" applyFill="1" applyBorder="1" applyAlignment="1">
      <alignment horizontal="left" vertical="center" indent="1"/>
    </xf>
    <xf numFmtId="178" fontId="2" fillId="0" borderId="18" xfId="0" applyNumberFormat="1" applyFont="1" applyFill="1" applyBorder="1" applyAlignment="1">
      <alignment vertical="center"/>
    </xf>
    <xf numFmtId="178" fontId="2" fillId="0" borderId="16" xfId="0" applyNumberFormat="1" applyFont="1" applyFill="1" applyBorder="1" applyAlignment="1">
      <alignment vertical="center"/>
    </xf>
    <xf numFmtId="178" fontId="2" fillId="0" borderId="13" xfId="0" quotePrefix="1" applyNumberFormat="1" applyFont="1" applyFill="1" applyBorder="1" applyAlignment="1">
      <alignment horizontal="center" vertical="center"/>
    </xf>
    <xf numFmtId="178" fontId="2" fillId="0" borderId="17" xfId="0" quotePrefix="1" applyNumberFormat="1" applyFont="1" applyFill="1" applyBorder="1" applyAlignment="1">
      <alignment horizontal="center" vertical="center"/>
    </xf>
    <xf numFmtId="179" fontId="2" fillId="0" borderId="8" xfId="0" applyNumberFormat="1" applyFont="1" applyFill="1" applyBorder="1" applyAlignment="1">
      <alignment vertical="center"/>
    </xf>
    <xf numFmtId="0" fontId="2" fillId="0" borderId="16" xfId="0" applyFont="1" applyFill="1" applyBorder="1"/>
    <xf numFmtId="0" fontId="2" fillId="0" borderId="0" xfId="0" applyFont="1" applyFill="1" applyAlignment="1">
      <alignment horizontal="right" wrapText="1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right" vertical="center"/>
    </xf>
    <xf numFmtId="10" fontId="2" fillId="0" borderId="6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2" applyFont="1" applyFill="1" applyBorder="1" applyAlignment="1">
      <alignment vertical="center" wrapText="1"/>
    </xf>
    <xf numFmtId="180" fontId="2" fillId="0" borderId="5" xfId="2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2" applyFont="1" applyFill="1" applyBorder="1" applyAlignment="1">
      <alignment vertical="center" wrapText="1"/>
    </xf>
    <xf numFmtId="180" fontId="2" fillId="0" borderId="8" xfId="2" applyNumberFormat="1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right" vertical="center"/>
    </xf>
    <xf numFmtId="177" fontId="2" fillId="0" borderId="0" xfId="0" applyNumberFormat="1" applyFont="1" applyFill="1" applyAlignment="1">
      <alignment wrapText="1"/>
    </xf>
    <xf numFmtId="0" fontId="2" fillId="0" borderId="16" xfId="0" applyFont="1" applyFill="1" applyBorder="1" applyAlignment="1">
      <alignment horizontal="right"/>
    </xf>
    <xf numFmtId="0" fontId="2" fillId="0" borderId="16" xfId="0" applyFont="1" applyFill="1" applyBorder="1" applyAlignment="1">
      <alignment wrapText="1"/>
    </xf>
    <xf numFmtId="0" fontId="18" fillId="0" borderId="16" xfId="0" applyFont="1" applyFill="1" applyBorder="1" applyAlignment="1">
      <alignment horizontal="left" vertical="center" wrapText="1"/>
    </xf>
    <xf numFmtId="0" fontId="19" fillId="0" borderId="16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/>
    </xf>
    <xf numFmtId="9" fontId="2" fillId="0" borderId="6" xfId="0" applyNumberFormat="1" applyFont="1" applyFill="1" applyBorder="1" applyAlignment="1">
      <alignment vertical="center"/>
    </xf>
    <xf numFmtId="9" fontId="2" fillId="0" borderId="9" xfId="0" applyNumberFormat="1" applyFont="1" applyFill="1" applyBorder="1" applyAlignment="1">
      <alignment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182" fontId="2" fillId="0" borderId="5" xfId="0" applyNumberFormat="1" applyFont="1" applyFill="1" applyBorder="1" applyAlignment="1">
      <alignment horizontal="right" vertical="center" wrapText="1"/>
    </xf>
    <xf numFmtId="10" fontId="2" fillId="0" borderId="5" xfId="0" applyNumberFormat="1" applyFont="1" applyFill="1" applyBorder="1" applyAlignment="1">
      <alignment horizontal="right" vertical="center" wrapText="1"/>
    </xf>
    <xf numFmtId="9" fontId="2" fillId="0" borderId="6" xfId="0" applyNumberFormat="1" applyFont="1" applyFill="1" applyBorder="1" applyAlignment="1">
      <alignment horizontal="right" vertical="center" wrapText="1"/>
    </xf>
    <xf numFmtId="9" fontId="2" fillId="0" borderId="5" xfId="0" applyNumberFormat="1" applyFont="1" applyFill="1" applyBorder="1" applyAlignment="1">
      <alignment horizontal="right" vertical="center" wrapText="1"/>
    </xf>
    <xf numFmtId="181" fontId="2" fillId="0" borderId="5" xfId="0" applyNumberFormat="1" applyFont="1" applyFill="1" applyBorder="1" applyAlignment="1">
      <alignment horizontal="right"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182" fontId="2" fillId="0" borderId="8" xfId="0" applyNumberFormat="1" applyFont="1" applyFill="1" applyBorder="1" applyAlignment="1">
      <alignment horizontal="right" vertical="center" wrapText="1"/>
    </xf>
    <xf numFmtId="9" fontId="2" fillId="0" borderId="8" xfId="0" applyNumberFormat="1" applyFont="1" applyFill="1" applyBorder="1" applyAlignment="1">
      <alignment horizontal="right" vertical="center" wrapText="1"/>
    </xf>
    <xf numFmtId="181" fontId="2" fillId="0" borderId="8" xfId="0" applyNumberFormat="1" applyFont="1" applyFill="1" applyBorder="1" applyAlignment="1">
      <alignment horizontal="right" vertical="center" wrapText="1"/>
    </xf>
    <xf numFmtId="4" fontId="2" fillId="0" borderId="9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right"/>
    </xf>
    <xf numFmtId="0" fontId="2" fillId="0" borderId="2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right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" fillId="0" borderId="30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</cellXfs>
  <cellStyles count="24">
    <cellStyle name="ColLevel_0" xfId="8"/>
    <cellStyle name="no dec" xfId="4"/>
    <cellStyle name="Normal_APR" xfId="9"/>
    <cellStyle name="RowLevel_0" xfId="1"/>
    <cellStyle name="表标题" xfId="11"/>
    <cellStyle name="常规" xfId="0" builtinId="0"/>
    <cellStyle name="常规 2" xfId="12"/>
    <cellStyle name="常规 2 2" xfId="6"/>
    <cellStyle name="常规 2 3" xfId="7"/>
    <cellStyle name="常规 3" xfId="13"/>
    <cellStyle name="常规 3 2" xfId="3"/>
    <cellStyle name="常规 3 3" xfId="5"/>
    <cellStyle name="常规 4" xfId="14"/>
    <cellStyle name="常规 5" xfId="15"/>
    <cellStyle name="常规 6" xfId="2"/>
    <cellStyle name="常规 7" xfId="10"/>
    <cellStyle name="普通_97-917" xfId="16"/>
    <cellStyle name="千分位[0]_BT (2)" xfId="17"/>
    <cellStyle name="千分位_97-917" xfId="18"/>
    <cellStyle name="千位[0]_1" xfId="19"/>
    <cellStyle name="千位_1" xfId="20"/>
    <cellStyle name="数字" xfId="21"/>
    <cellStyle name="未定义" xfId="22"/>
    <cellStyle name="小数" xfId="2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8E7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A11" sqref="A11"/>
    </sheetView>
  </sheetViews>
  <sheetFormatPr defaultColWidth="9" defaultRowHeight="15.75"/>
  <cols>
    <col min="1" max="1" width="36.5" style="32" customWidth="1"/>
    <col min="2" max="4" width="14" style="32" customWidth="1"/>
    <col min="5" max="16384" width="9" style="32"/>
  </cols>
  <sheetData>
    <row r="1" spans="1:4">
      <c r="A1" s="32" t="s">
        <v>96</v>
      </c>
    </row>
    <row r="2" spans="1:4" ht="40.5" customHeight="1">
      <c r="A2" s="90" t="s">
        <v>27</v>
      </c>
      <c r="B2" s="90"/>
      <c r="C2" s="90"/>
      <c r="D2" s="90"/>
    </row>
    <row r="3" spans="1:4" ht="27" customHeight="1" thickBot="1">
      <c r="A3" s="38"/>
      <c r="B3" s="38"/>
      <c r="C3" s="91" t="s">
        <v>28</v>
      </c>
      <c r="D3" s="91"/>
    </row>
    <row r="4" spans="1:4" s="36" customFormat="1" ht="29.25" customHeight="1" thickBot="1">
      <c r="A4" s="39" t="s">
        <v>29</v>
      </c>
      <c r="B4" s="39" t="s">
        <v>97</v>
      </c>
      <c r="C4" s="40" t="s">
        <v>30</v>
      </c>
      <c r="D4" s="72" t="s">
        <v>31</v>
      </c>
    </row>
    <row r="5" spans="1:4" s="37" customFormat="1" ht="33.75" customHeight="1">
      <c r="A5" s="41" t="s">
        <v>98</v>
      </c>
      <c r="B5" s="42">
        <v>11065814.689999999</v>
      </c>
      <c r="C5" s="43">
        <v>10640000</v>
      </c>
      <c r="D5" s="44">
        <v>425814.68999999901</v>
      </c>
    </row>
    <row r="6" spans="1:4" s="36" customFormat="1" ht="33.75" customHeight="1">
      <c r="A6" s="45" t="s">
        <v>32</v>
      </c>
      <c r="B6" s="42">
        <v>4578138.6900000004</v>
      </c>
      <c r="C6" s="19">
        <v>4160000</v>
      </c>
      <c r="D6" s="22">
        <v>418138.69</v>
      </c>
    </row>
    <row r="7" spans="1:4" s="36" customFormat="1" ht="33.75" customHeight="1">
      <c r="A7" s="45" t="s">
        <v>33</v>
      </c>
      <c r="B7" s="19">
        <v>6487676</v>
      </c>
      <c r="C7" s="19">
        <v>6480000</v>
      </c>
      <c r="D7" s="23">
        <v>7676</v>
      </c>
    </row>
    <row r="8" spans="1:4" s="36" customFormat="1" ht="33.75" customHeight="1">
      <c r="A8" s="41" t="s">
        <v>99</v>
      </c>
      <c r="B8" s="42">
        <v>11031877.76</v>
      </c>
      <c r="C8" s="19">
        <v>10640000</v>
      </c>
      <c r="D8" s="22">
        <v>391877.76</v>
      </c>
    </row>
    <row r="9" spans="1:4" s="36" customFormat="1" ht="33.75" customHeight="1">
      <c r="A9" s="45" t="s">
        <v>32</v>
      </c>
      <c r="B9" s="42">
        <v>4548711.76</v>
      </c>
      <c r="C9" s="19">
        <v>4160000</v>
      </c>
      <c r="D9" s="22">
        <v>388711.76</v>
      </c>
    </row>
    <row r="10" spans="1:4" s="36" customFormat="1" ht="33.75" customHeight="1">
      <c r="A10" s="45" t="s">
        <v>33</v>
      </c>
      <c r="B10" s="19">
        <v>6483166</v>
      </c>
      <c r="C10" s="19">
        <v>6480000</v>
      </c>
      <c r="D10" s="23">
        <v>3166</v>
      </c>
    </row>
    <row r="11" spans="1:4" s="36" customFormat="1" ht="33.75" customHeight="1">
      <c r="A11" s="41" t="s">
        <v>100</v>
      </c>
      <c r="B11" s="18">
        <v>10.63</v>
      </c>
      <c r="C11" s="18">
        <v>17.892543859649098</v>
      </c>
      <c r="D11" s="22">
        <v>4.7</v>
      </c>
    </row>
    <row r="12" spans="1:4" s="36" customFormat="1" ht="33.75" customHeight="1">
      <c r="A12" s="45" t="s">
        <v>34</v>
      </c>
      <c r="B12" s="18">
        <v>5.94</v>
      </c>
      <c r="C12" s="18">
        <v>8.1165865384615401</v>
      </c>
      <c r="D12" s="22">
        <v>5.44</v>
      </c>
    </row>
    <row r="13" spans="1:4" s="36" customFormat="1" ht="33.75" customHeight="1">
      <c r="A13" s="45" t="s">
        <v>0</v>
      </c>
      <c r="B13" s="18">
        <v>18.63</v>
      </c>
      <c r="C13" s="18">
        <v>24.168467078189298</v>
      </c>
      <c r="D13" s="22">
        <v>1.1200000000000001</v>
      </c>
    </row>
    <row r="14" spans="1:4" s="36" customFormat="1" ht="33.75" customHeight="1">
      <c r="A14" s="41" t="s">
        <v>101</v>
      </c>
      <c r="B14" s="19">
        <v>8000</v>
      </c>
      <c r="C14" s="18"/>
      <c r="D14" s="23">
        <v>8000</v>
      </c>
    </row>
    <row r="15" spans="1:4" s="36" customFormat="1" ht="33.75" customHeight="1">
      <c r="A15" s="45" t="s">
        <v>34</v>
      </c>
      <c r="B15" s="19">
        <v>7900</v>
      </c>
      <c r="C15" s="18"/>
      <c r="D15" s="23">
        <v>7900</v>
      </c>
    </row>
    <row r="16" spans="1:4" s="36" customFormat="1" ht="33.75" customHeight="1">
      <c r="A16" s="45" t="s">
        <v>0</v>
      </c>
      <c r="B16" s="19">
        <v>100</v>
      </c>
      <c r="C16" s="18"/>
      <c r="D16" s="23">
        <v>100</v>
      </c>
    </row>
    <row r="17" spans="1:4" s="36" customFormat="1" ht="33.75" customHeight="1">
      <c r="A17" s="41" t="s">
        <v>102</v>
      </c>
      <c r="B17" s="42">
        <v>303444.77</v>
      </c>
      <c r="C17" s="18">
        <v>295264.5</v>
      </c>
      <c r="D17" s="22">
        <v>8180.2700000000204</v>
      </c>
    </row>
    <row r="18" spans="1:4" s="36" customFormat="1" ht="33.75" customHeight="1">
      <c r="A18" s="45" t="s">
        <v>34</v>
      </c>
      <c r="B18" s="42">
        <v>120408.74</v>
      </c>
      <c r="C18" s="18">
        <v>112324.5</v>
      </c>
      <c r="D18" s="42">
        <v>8084.2400000000098</v>
      </c>
    </row>
    <row r="19" spans="1:4" s="36" customFormat="1" ht="33.75" customHeight="1" thickBot="1">
      <c r="A19" s="46" t="s">
        <v>0</v>
      </c>
      <c r="B19" s="47">
        <v>183036.02</v>
      </c>
      <c r="C19" s="30">
        <v>182940</v>
      </c>
      <c r="D19" s="48">
        <v>96.019999999989494</v>
      </c>
    </row>
  </sheetData>
  <mergeCells count="2">
    <mergeCell ref="A2:D2"/>
    <mergeCell ref="C3:D3"/>
  </mergeCells>
  <phoneticPr fontId="1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G14" sqref="G14"/>
    </sheetView>
  </sheetViews>
  <sheetFormatPr defaultColWidth="9" defaultRowHeight="15.75"/>
  <cols>
    <col min="1" max="1" width="10.875" style="2" customWidth="1"/>
    <col min="2" max="2" width="6.625" style="2" customWidth="1"/>
    <col min="3" max="11" width="11" style="2" customWidth="1"/>
    <col min="12" max="16384" width="9" style="2"/>
  </cols>
  <sheetData>
    <row r="1" spans="1:12">
      <c r="A1" s="2" t="s">
        <v>103</v>
      </c>
    </row>
    <row r="2" spans="1:12" ht="42" customHeight="1">
      <c r="A2" s="98" t="s">
        <v>25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ht="27" customHeight="1" thickBot="1">
      <c r="A3" s="69"/>
      <c r="B3" s="70"/>
      <c r="C3" s="70"/>
      <c r="D3" s="70"/>
      <c r="E3" s="71"/>
      <c r="F3" s="71"/>
      <c r="G3" s="71"/>
      <c r="H3" s="71"/>
      <c r="I3" s="71"/>
      <c r="J3" s="94" t="s">
        <v>1</v>
      </c>
      <c r="K3" s="94"/>
    </row>
    <row r="4" spans="1:12" ht="38.1" customHeight="1">
      <c r="A4" s="95" t="s">
        <v>83</v>
      </c>
      <c r="B4" s="96"/>
      <c r="C4" s="99" t="s">
        <v>84</v>
      </c>
      <c r="D4" s="99"/>
      <c r="E4" s="99"/>
      <c r="F4" s="99" t="s">
        <v>85</v>
      </c>
      <c r="G4" s="99"/>
      <c r="H4" s="99"/>
      <c r="I4" s="99" t="s">
        <v>86</v>
      </c>
      <c r="J4" s="99"/>
      <c r="K4" s="100"/>
      <c r="L4" s="3"/>
    </row>
    <row r="5" spans="1:12" ht="38.1" customHeight="1">
      <c r="A5" s="93"/>
      <c r="B5" s="97"/>
      <c r="C5" s="88" t="s">
        <v>87</v>
      </c>
      <c r="D5" s="88" t="s">
        <v>88</v>
      </c>
      <c r="E5" s="88" t="s">
        <v>89</v>
      </c>
      <c r="F5" s="88" t="s">
        <v>87</v>
      </c>
      <c r="G5" s="88" t="s">
        <v>88</v>
      </c>
      <c r="H5" s="88" t="s">
        <v>89</v>
      </c>
      <c r="I5" s="88" t="s">
        <v>87</v>
      </c>
      <c r="J5" s="88" t="s">
        <v>88</v>
      </c>
      <c r="K5" s="89" t="s">
        <v>89</v>
      </c>
      <c r="L5" s="3"/>
    </row>
    <row r="6" spans="1:12" ht="38.1" customHeight="1">
      <c r="A6" s="92" t="s">
        <v>90</v>
      </c>
      <c r="B6" s="93"/>
      <c r="C6" s="77">
        <v>3980000</v>
      </c>
      <c r="D6" s="77">
        <f>G6+J6</f>
        <v>3902100</v>
      </c>
      <c r="E6" s="78">
        <f>D6/C6</f>
        <v>0.98042713567839201</v>
      </c>
      <c r="F6" s="77">
        <v>1500000</v>
      </c>
      <c r="G6" s="77">
        <f>G7+G8</f>
        <v>1422100</v>
      </c>
      <c r="H6" s="78">
        <f>G6/F6</f>
        <v>0.94806666666666661</v>
      </c>
      <c r="I6" s="77">
        <v>2480000</v>
      </c>
      <c r="J6" s="77">
        <v>2480000</v>
      </c>
      <c r="K6" s="79">
        <v>1</v>
      </c>
      <c r="L6" s="3"/>
    </row>
    <row r="7" spans="1:12" ht="38.1" customHeight="1">
      <c r="A7" s="102" t="s">
        <v>91</v>
      </c>
      <c r="B7" s="105"/>
      <c r="C7" s="77">
        <v>3830000</v>
      </c>
      <c r="D7" s="77">
        <f>G7+J7</f>
        <v>3752100</v>
      </c>
      <c r="E7" s="78">
        <f>D7/C7</f>
        <v>0.97966057441253263</v>
      </c>
      <c r="F7" s="77">
        <v>1350000</v>
      </c>
      <c r="G7" s="77">
        <f>1350000-77900</f>
        <v>1272100</v>
      </c>
      <c r="H7" s="78">
        <f>G7/F7</f>
        <v>0.9422962962962963</v>
      </c>
      <c r="I7" s="77">
        <v>2480000</v>
      </c>
      <c r="J7" s="77">
        <v>2480000</v>
      </c>
      <c r="K7" s="79">
        <v>1</v>
      </c>
      <c r="L7" s="3"/>
    </row>
    <row r="8" spans="1:12" ht="38.1" customHeight="1">
      <c r="A8" s="101" t="s">
        <v>92</v>
      </c>
      <c r="B8" s="102"/>
      <c r="C8" s="77">
        <v>150000</v>
      </c>
      <c r="D8" s="77">
        <v>150000</v>
      </c>
      <c r="E8" s="80">
        <v>1</v>
      </c>
      <c r="F8" s="77">
        <v>150000</v>
      </c>
      <c r="G8" s="77">
        <v>150000</v>
      </c>
      <c r="H8" s="80">
        <v>1</v>
      </c>
      <c r="I8" s="81"/>
      <c r="J8" s="81"/>
      <c r="K8" s="82"/>
      <c r="L8" s="3"/>
    </row>
    <row r="9" spans="1:12" ht="38.1" customHeight="1">
      <c r="A9" s="101" t="s">
        <v>93</v>
      </c>
      <c r="B9" s="102"/>
      <c r="C9" s="77">
        <v>44000</v>
      </c>
      <c r="D9" s="77">
        <v>44000</v>
      </c>
      <c r="E9" s="80">
        <v>1</v>
      </c>
      <c r="F9" s="77">
        <v>44000</v>
      </c>
      <c r="G9" s="77">
        <v>44000</v>
      </c>
      <c r="H9" s="80">
        <v>1</v>
      </c>
      <c r="I9" s="81"/>
      <c r="J9" s="81"/>
      <c r="K9" s="82"/>
      <c r="L9" s="3"/>
    </row>
    <row r="10" spans="1:12" ht="38.1" customHeight="1">
      <c r="A10" s="101" t="s">
        <v>94</v>
      </c>
      <c r="B10" s="102"/>
      <c r="C10" s="77">
        <v>47400</v>
      </c>
      <c r="D10" s="77">
        <v>47400</v>
      </c>
      <c r="E10" s="80">
        <v>1</v>
      </c>
      <c r="F10" s="77">
        <v>47400</v>
      </c>
      <c r="G10" s="77">
        <v>47400</v>
      </c>
      <c r="H10" s="80">
        <v>1</v>
      </c>
      <c r="I10" s="81"/>
      <c r="J10" s="81"/>
      <c r="K10" s="82"/>
      <c r="L10" s="3"/>
    </row>
    <row r="11" spans="1:12" ht="38.1" customHeight="1" thickBot="1">
      <c r="A11" s="103" t="s">
        <v>95</v>
      </c>
      <c r="B11" s="104"/>
      <c r="C11" s="83">
        <v>58600</v>
      </c>
      <c r="D11" s="83">
        <v>58600</v>
      </c>
      <c r="E11" s="84">
        <v>1</v>
      </c>
      <c r="F11" s="83">
        <v>58600</v>
      </c>
      <c r="G11" s="83">
        <v>58600</v>
      </c>
      <c r="H11" s="84">
        <v>1</v>
      </c>
      <c r="I11" s="85"/>
      <c r="J11" s="85"/>
      <c r="K11" s="86"/>
      <c r="L11" s="3"/>
    </row>
    <row r="12" spans="1:12" ht="38.25" customHeight="1">
      <c r="A12" s="116" t="s">
        <v>104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</row>
    <row r="13" spans="1:12" ht="19.5" customHeight="1"/>
    <row r="14" spans="1:12" ht="19.5" customHeight="1"/>
    <row r="15" spans="1:12" ht="19.5" customHeight="1"/>
    <row r="16" spans="1:12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</sheetData>
  <mergeCells count="13">
    <mergeCell ref="A12:K12"/>
    <mergeCell ref="A9:B9"/>
    <mergeCell ref="A10:B10"/>
    <mergeCell ref="A11:B11"/>
    <mergeCell ref="A7:B7"/>
    <mergeCell ref="A8:B8"/>
    <mergeCell ref="A6:B6"/>
    <mergeCell ref="J3:K3"/>
    <mergeCell ref="A4:B5"/>
    <mergeCell ref="A2:K2"/>
    <mergeCell ref="C4:E4"/>
    <mergeCell ref="F4:H4"/>
    <mergeCell ref="I4:K4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sqref="A1:XFD1048576"/>
    </sheetView>
  </sheetViews>
  <sheetFormatPr defaultColWidth="9" defaultRowHeight="15.75"/>
  <cols>
    <col min="1" max="1" width="5.375" style="32" customWidth="1"/>
    <col min="2" max="2" width="26.875" style="32" customWidth="1"/>
    <col min="3" max="3" width="17.125" style="32" customWidth="1"/>
    <col min="4" max="4" width="22.75" style="32" customWidth="1"/>
    <col min="5" max="5" width="9.625" style="32" customWidth="1"/>
    <col min="6" max="6" width="12.75" style="32" customWidth="1"/>
    <col min="7" max="7" width="12.5" style="32" customWidth="1"/>
    <col min="8" max="8" width="9.625" style="32" customWidth="1"/>
    <col min="9" max="16384" width="9" style="32"/>
  </cols>
  <sheetData>
    <row r="1" spans="1:8">
      <c r="A1" s="32" t="s">
        <v>36</v>
      </c>
    </row>
    <row r="2" spans="1:8" ht="42" customHeight="1">
      <c r="A2" s="108" t="s">
        <v>37</v>
      </c>
      <c r="B2" s="108"/>
      <c r="C2" s="108"/>
      <c r="D2" s="108"/>
      <c r="E2" s="108"/>
      <c r="F2" s="108"/>
      <c r="G2" s="108"/>
      <c r="H2" s="108"/>
    </row>
    <row r="3" spans="1:8" ht="27" customHeight="1" thickBot="1">
      <c r="A3" s="33"/>
      <c r="B3" s="33"/>
      <c r="C3" s="34"/>
      <c r="D3" s="13"/>
      <c r="E3" s="13"/>
      <c r="F3" s="52"/>
      <c r="G3" s="52"/>
      <c r="H3" s="68" t="s">
        <v>26</v>
      </c>
    </row>
    <row r="4" spans="1:8" ht="36" customHeight="1">
      <c r="A4" s="54" t="s">
        <v>38</v>
      </c>
      <c r="B4" s="54" t="s">
        <v>39</v>
      </c>
      <c r="C4" s="55" t="s">
        <v>40</v>
      </c>
      <c r="D4" s="55" t="s">
        <v>41</v>
      </c>
      <c r="E4" s="55" t="s">
        <v>42</v>
      </c>
      <c r="F4" s="75" t="s">
        <v>43</v>
      </c>
      <c r="G4" s="76" t="s">
        <v>44</v>
      </c>
      <c r="H4" s="76" t="s">
        <v>45</v>
      </c>
    </row>
    <row r="5" spans="1:8" ht="36" customHeight="1">
      <c r="A5" s="106" t="s">
        <v>46</v>
      </c>
      <c r="B5" s="106"/>
      <c r="C5" s="106"/>
      <c r="D5" s="106"/>
      <c r="E5" s="107"/>
      <c r="F5" s="35">
        <f>F6+F10</f>
        <v>3830000</v>
      </c>
      <c r="G5" s="56">
        <v>3752100</v>
      </c>
      <c r="H5" s="57">
        <f>G5/F5</f>
        <v>0.97966057441253263</v>
      </c>
    </row>
    <row r="6" spans="1:8" ht="36" customHeight="1">
      <c r="A6" s="106" t="s">
        <v>47</v>
      </c>
      <c r="B6" s="106"/>
      <c r="C6" s="106"/>
      <c r="D6" s="106"/>
      <c r="E6" s="107"/>
      <c r="F6" s="35">
        <f>SUM(F7:F9)</f>
        <v>1350000</v>
      </c>
      <c r="G6" s="56">
        <v>1272100</v>
      </c>
      <c r="H6" s="57">
        <f t="shared" ref="H6:H13" si="0">G6/F6</f>
        <v>0.9422962962962963</v>
      </c>
    </row>
    <row r="7" spans="1:8" ht="36" customHeight="1">
      <c r="A7" s="58">
        <v>1</v>
      </c>
      <c r="B7" s="59" t="s">
        <v>48</v>
      </c>
      <c r="C7" s="59" t="s">
        <v>49</v>
      </c>
      <c r="D7" s="60" t="s">
        <v>50</v>
      </c>
      <c r="E7" s="61" t="s">
        <v>34</v>
      </c>
      <c r="F7" s="35">
        <v>1250000</v>
      </c>
      <c r="G7" s="56">
        <v>1195100</v>
      </c>
      <c r="H7" s="57">
        <f t="shared" si="0"/>
        <v>0.95608000000000004</v>
      </c>
    </row>
    <row r="8" spans="1:8" ht="36" customHeight="1">
      <c r="A8" s="58">
        <v>2</v>
      </c>
      <c r="B8" s="59" t="s">
        <v>51</v>
      </c>
      <c r="C8" s="59" t="s">
        <v>52</v>
      </c>
      <c r="D8" s="60" t="s">
        <v>50</v>
      </c>
      <c r="E8" s="61" t="s">
        <v>34</v>
      </c>
      <c r="F8" s="35">
        <v>50000</v>
      </c>
      <c r="G8" s="56">
        <v>49000</v>
      </c>
      <c r="H8" s="73">
        <f t="shared" si="0"/>
        <v>0.98</v>
      </c>
    </row>
    <row r="9" spans="1:8" ht="36" customHeight="1">
      <c r="A9" s="58">
        <v>3</v>
      </c>
      <c r="B9" s="59" t="s">
        <v>53</v>
      </c>
      <c r="C9" s="59" t="s">
        <v>54</v>
      </c>
      <c r="D9" s="60" t="s">
        <v>50</v>
      </c>
      <c r="E9" s="61" t="s">
        <v>34</v>
      </c>
      <c r="F9" s="35">
        <v>50000</v>
      </c>
      <c r="G9" s="56">
        <v>28000</v>
      </c>
      <c r="H9" s="73">
        <f t="shared" si="0"/>
        <v>0.56000000000000005</v>
      </c>
    </row>
    <row r="10" spans="1:8" ht="36" customHeight="1">
      <c r="A10" s="106" t="s">
        <v>55</v>
      </c>
      <c r="B10" s="106"/>
      <c r="C10" s="106"/>
      <c r="D10" s="106"/>
      <c r="E10" s="107"/>
      <c r="F10" s="35">
        <f>SUM(F11:F13)</f>
        <v>2480000</v>
      </c>
      <c r="G10" s="56">
        <v>2480000</v>
      </c>
      <c r="H10" s="73">
        <f t="shared" si="0"/>
        <v>1</v>
      </c>
    </row>
    <row r="11" spans="1:8" ht="43.5" customHeight="1">
      <c r="A11" s="58">
        <v>4</v>
      </c>
      <c r="B11" s="59" t="s">
        <v>56</v>
      </c>
      <c r="C11" s="59" t="s">
        <v>57</v>
      </c>
      <c r="D11" s="60" t="s">
        <v>50</v>
      </c>
      <c r="E11" s="61" t="s">
        <v>35</v>
      </c>
      <c r="F11" s="35">
        <v>1200000</v>
      </c>
      <c r="G11" s="56">
        <v>1200000</v>
      </c>
      <c r="H11" s="73">
        <f t="shared" si="0"/>
        <v>1</v>
      </c>
    </row>
    <row r="12" spans="1:8" ht="43.5" customHeight="1">
      <c r="A12" s="58">
        <v>5</v>
      </c>
      <c r="B12" s="59" t="s">
        <v>58</v>
      </c>
      <c r="C12" s="59" t="s">
        <v>57</v>
      </c>
      <c r="D12" s="60" t="s">
        <v>50</v>
      </c>
      <c r="E12" s="61" t="s">
        <v>35</v>
      </c>
      <c r="F12" s="35">
        <v>300000</v>
      </c>
      <c r="G12" s="56">
        <v>300000</v>
      </c>
      <c r="H12" s="73">
        <f t="shared" si="0"/>
        <v>1</v>
      </c>
    </row>
    <row r="13" spans="1:8" ht="43.5" customHeight="1" thickBot="1">
      <c r="A13" s="62">
        <v>6</v>
      </c>
      <c r="B13" s="63" t="s">
        <v>59</v>
      </c>
      <c r="C13" s="63" t="s">
        <v>57</v>
      </c>
      <c r="D13" s="64" t="s">
        <v>50</v>
      </c>
      <c r="E13" s="65" t="s">
        <v>35</v>
      </c>
      <c r="F13" s="51">
        <v>980000</v>
      </c>
      <c r="G13" s="66">
        <v>980000</v>
      </c>
      <c r="H13" s="74">
        <f t="shared" si="0"/>
        <v>1</v>
      </c>
    </row>
  </sheetData>
  <mergeCells count="4">
    <mergeCell ref="A5:E5"/>
    <mergeCell ref="A6:E6"/>
    <mergeCell ref="A10:E10"/>
    <mergeCell ref="A2:H2"/>
  </mergeCells>
  <phoneticPr fontId="16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7" workbookViewId="0">
      <selection activeCell="A20" sqref="A20"/>
    </sheetView>
  </sheetViews>
  <sheetFormatPr defaultColWidth="9" defaultRowHeight="15.75"/>
  <cols>
    <col min="1" max="1" width="41.75" style="13" customWidth="1"/>
    <col min="2" max="2" width="13.125" style="13" customWidth="1"/>
    <col min="3" max="3" width="10.375" style="13" customWidth="1"/>
    <col min="4" max="4" width="10.875" style="13" customWidth="1"/>
    <col min="5" max="16384" width="9" style="13"/>
  </cols>
  <sheetData>
    <row r="1" spans="1:6">
      <c r="A1" s="13" t="s">
        <v>60</v>
      </c>
    </row>
    <row r="2" spans="1:6" ht="42" customHeight="1">
      <c r="A2" s="98" t="s">
        <v>105</v>
      </c>
      <c r="B2" s="98"/>
      <c r="C2" s="98"/>
      <c r="D2" s="98"/>
    </row>
    <row r="3" spans="1:6" ht="27" customHeight="1" thickBot="1">
      <c r="A3" s="109" t="s">
        <v>1</v>
      </c>
      <c r="B3" s="109"/>
      <c r="C3" s="109"/>
      <c r="D3" s="109"/>
    </row>
    <row r="4" spans="1:6" ht="21.75" customHeight="1" thickBot="1">
      <c r="A4" s="14" t="s">
        <v>61</v>
      </c>
      <c r="B4" s="15" t="s">
        <v>62</v>
      </c>
      <c r="C4" s="15" t="s">
        <v>30</v>
      </c>
      <c r="D4" s="16" t="s">
        <v>63</v>
      </c>
    </row>
    <row r="5" spans="1:6" ht="19.5" customHeight="1">
      <c r="A5" s="17" t="s">
        <v>117</v>
      </c>
      <c r="B5" s="18">
        <v>17365814.690000001</v>
      </c>
      <c r="C5" s="19">
        <v>16730000</v>
      </c>
      <c r="D5" s="20">
        <v>635814.68999999994</v>
      </c>
    </row>
    <row r="6" spans="1:6" ht="19.5" customHeight="1">
      <c r="A6" s="21" t="s">
        <v>64</v>
      </c>
      <c r="B6" s="18">
        <v>6078138.6900000004</v>
      </c>
      <c r="C6" s="19">
        <v>5450000</v>
      </c>
      <c r="D6" s="22">
        <v>628138.69000000041</v>
      </c>
    </row>
    <row r="7" spans="1:6" ht="19.5" customHeight="1">
      <c r="A7" s="21" t="s">
        <v>65</v>
      </c>
      <c r="B7" s="19">
        <v>11287676</v>
      </c>
      <c r="C7" s="19">
        <v>11280000</v>
      </c>
      <c r="D7" s="23">
        <v>7676</v>
      </c>
      <c r="E7" s="24"/>
      <c r="F7" s="25"/>
    </row>
    <row r="8" spans="1:6" ht="19.5" customHeight="1">
      <c r="A8" s="17" t="s">
        <v>118</v>
      </c>
      <c r="B8" s="18">
        <v>17328807.760000002</v>
      </c>
      <c r="C8" s="19">
        <v>16730000</v>
      </c>
      <c r="D8" s="22">
        <v>598807.76</v>
      </c>
      <c r="E8" s="24"/>
      <c r="F8" s="24"/>
    </row>
    <row r="9" spans="1:6" ht="19.5" customHeight="1">
      <c r="A9" s="21" t="s">
        <v>64</v>
      </c>
      <c r="B9" s="18">
        <v>6047407.7599999998</v>
      </c>
      <c r="C9" s="19">
        <v>5450000</v>
      </c>
      <c r="D9" s="22">
        <v>597407.76</v>
      </c>
      <c r="E9" s="24"/>
      <c r="F9" s="24"/>
    </row>
    <row r="10" spans="1:6" ht="19.5" customHeight="1">
      <c r="A10" s="21" t="s">
        <v>65</v>
      </c>
      <c r="B10" s="18">
        <v>11281400</v>
      </c>
      <c r="C10" s="19">
        <v>11280000</v>
      </c>
      <c r="D10" s="23">
        <v>1400</v>
      </c>
      <c r="E10" s="24"/>
      <c r="F10" s="24"/>
    </row>
    <row r="11" spans="1:6" ht="19.5" customHeight="1">
      <c r="A11" s="17" t="s">
        <v>119</v>
      </c>
      <c r="B11" s="19">
        <v>6300000</v>
      </c>
      <c r="C11" s="19">
        <v>6090000</v>
      </c>
      <c r="D11" s="23">
        <v>210000</v>
      </c>
      <c r="E11" s="24"/>
    </row>
    <row r="12" spans="1:6" ht="19.5" customHeight="1">
      <c r="A12" s="21" t="s">
        <v>64</v>
      </c>
      <c r="B12" s="19">
        <v>1500000</v>
      </c>
      <c r="C12" s="19">
        <v>1290000</v>
      </c>
      <c r="D12" s="23">
        <v>210000</v>
      </c>
    </row>
    <row r="13" spans="1:6" ht="19.5" customHeight="1">
      <c r="A13" s="21" t="s">
        <v>65</v>
      </c>
      <c r="B13" s="19">
        <v>4800000</v>
      </c>
      <c r="C13" s="19">
        <v>4800000</v>
      </c>
      <c r="D13" s="22"/>
    </row>
    <row r="14" spans="1:6" ht="19.5" customHeight="1">
      <c r="A14" s="17" t="s">
        <v>66</v>
      </c>
      <c r="B14" s="26" t="s">
        <v>5</v>
      </c>
      <c r="C14" s="19">
        <v>6090000</v>
      </c>
      <c r="D14" s="27" t="s">
        <v>5</v>
      </c>
    </row>
    <row r="15" spans="1:6" ht="19.5" customHeight="1">
      <c r="A15" s="17" t="s">
        <v>67</v>
      </c>
      <c r="B15" s="28" t="s">
        <v>5</v>
      </c>
      <c r="C15" s="19">
        <v>1290000</v>
      </c>
      <c r="D15" s="27" t="s">
        <v>5</v>
      </c>
    </row>
    <row r="16" spans="1:6" ht="19.5" customHeight="1">
      <c r="A16" s="11" t="s">
        <v>68</v>
      </c>
      <c r="B16" s="26" t="s">
        <v>5</v>
      </c>
      <c r="C16" s="19">
        <v>440000</v>
      </c>
      <c r="D16" s="27" t="s">
        <v>5</v>
      </c>
    </row>
    <row r="17" spans="1:4" ht="19.5" customHeight="1">
      <c r="A17" s="11" t="s">
        <v>69</v>
      </c>
      <c r="B17" s="26" t="s">
        <v>5</v>
      </c>
      <c r="C17" s="19">
        <v>150000</v>
      </c>
      <c r="D17" s="27" t="s">
        <v>5</v>
      </c>
    </row>
    <row r="18" spans="1:4" ht="19.5" customHeight="1">
      <c r="A18" s="11" t="s">
        <v>70</v>
      </c>
      <c r="B18" s="26" t="s">
        <v>5</v>
      </c>
      <c r="C18" s="19">
        <v>250000</v>
      </c>
      <c r="D18" s="27" t="s">
        <v>5</v>
      </c>
    </row>
    <row r="19" spans="1:4" ht="19.5" customHeight="1">
      <c r="A19" s="11" t="s">
        <v>71</v>
      </c>
      <c r="B19" s="49" t="s">
        <v>5</v>
      </c>
      <c r="C19" s="19">
        <v>450000</v>
      </c>
      <c r="D19" s="27" t="s">
        <v>5</v>
      </c>
    </row>
    <row r="20" spans="1:4" ht="19.5" customHeight="1">
      <c r="A20" s="17" t="s">
        <v>72</v>
      </c>
      <c r="B20" s="49" t="s">
        <v>5</v>
      </c>
      <c r="C20" s="19">
        <v>4800000</v>
      </c>
      <c r="D20" s="27" t="s">
        <v>5</v>
      </c>
    </row>
    <row r="21" spans="1:4" ht="19.5" customHeight="1">
      <c r="A21" s="11" t="s">
        <v>73</v>
      </c>
      <c r="B21" s="49" t="s">
        <v>5</v>
      </c>
      <c r="C21" s="19">
        <v>120000</v>
      </c>
      <c r="D21" s="27" t="s">
        <v>5</v>
      </c>
    </row>
    <row r="22" spans="1:4" ht="19.5" customHeight="1">
      <c r="A22" s="11" t="s">
        <v>74</v>
      </c>
      <c r="B22" s="49" t="s">
        <v>5</v>
      </c>
      <c r="C22" s="19">
        <v>360000</v>
      </c>
      <c r="D22" s="27" t="s">
        <v>5</v>
      </c>
    </row>
    <row r="23" spans="1:4" ht="19.5" customHeight="1">
      <c r="A23" s="11" t="s">
        <v>75</v>
      </c>
      <c r="B23" s="49" t="s">
        <v>5</v>
      </c>
      <c r="C23" s="19">
        <v>800000</v>
      </c>
      <c r="D23" s="27" t="s">
        <v>5</v>
      </c>
    </row>
    <row r="24" spans="1:4" ht="19.5" customHeight="1">
      <c r="A24" s="11" t="s">
        <v>76</v>
      </c>
      <c r="B24" s="49" t="s">
        <v>5</v>
      </c>
      <c r="C24" s="19">
        <v>51000</v>
      </c>
      <c r="D24" s="27" t="s">
        <v>5</v>
      </c>
    </row>
    <row r="25" spans="1:4" ht="19.5" customHeight="1">
      <c r="A25" s="11" t="s">
        <v>77</v>
      </c>
      <c r="B25" s="49" t="s">
        <v>5</v>
      </c>
      <c r="C25" s="19">
        <v>42000</v>
      </c>
      <c r="D25" s="27" t="s">
        <v>5</v>
      </c>
    </row>
    <row r="26" spans="1:4" ht="19.5" customHeight="1">
      <c r="A26" s="11" t="s">
        <v>78</v>
      </c>
      <c r="B26" s="49" t="s">
        <v>5</v>
      </c>
      <c r="C26" s="19">
        <v>70000</v>
      </c>
      <c r="D26" s="27" t="s">
        <v>5</v>
      </c>
    </row>
    <row r="27" spans="1:4" ht="19.5" customHeight="1">
      <c r="A27" s="11" t="s">
        <v>79</v>
      </c>
      <c r="B27" s="49" t="s">
        <v>5</v>
      </c>
      <c r="C27" s="19">
        <v>145000</v>
      </c>
      <c r="D27" s="27" t="s">
        <v>5</v>
      </c>
    </row>
    <row r="28" spans="1:4" ht="19.5" customHeight="1">
      <c r="A28" s="11" t="s">
        <v>80</v>
      </c>
      <c r="B28" s="49" t="s">
        <v>5</v>
      </c>
      <c r="C28" s="19">
        <v>2452000</v>
      </c>
      <c r="D28" s="27" t="s">
        <v>5</v>
      </c>
    </row>
    <row r="29" spans="1:4" ht="19.5" customHeight="1">
      <c r="A29" s="11" t="s">
        <v>81</v>
      </c>
      <c r="B29" s="49" t="s">
        <v>5</v>
      </c>
      <c r="C29" s="19">
        <v>260000</v>
      </c>
      <c r="D29" s="27" t="s">
        <v>5</v>
      </c>
    </row>
    <row r="30" spans="1:4" ht="19.5" customHeight="1" thickBot="1">
      <c r="A30" s="29" t="s">
        <v>82</v>
      </c>
      <c r="B30" s="50" t="s">
        <v>5</v>
      </c>
      <c r="C30" s="30">
        <v>500000</v>
      </c>
      <c r="D30" s="31" t="s">
        <v>5</v>
      </c>
    </row>
    <row r="31" spans="1:4" ht="19.5" customHeight="1"/>
  </sheetData>
  <mergeCells count="2">
    <mergeCell ref="A2:D2"/>
    <mergeCell ref="A3:D3"/>
  </mergeCells>
  <phoneticPr fontId="16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T17"/>
  <sheetViews>
    <sheetView workbookViewId="0">
      <selection activeCell="A8" sqref="A8:C8"/>
    </sheetView>
  </sheetViews>
  <sheetFormatPr defaultColWidth="9" defaultRowHeight="15.75"/>
  <cols>
    <col min="1" max="1" width="8.25" style="2" customWidth="1"/>
    <col min="2" max="2" width="18.125" style="2" customWidth="1"/>
    <col min="3" max="3" width="9.5" style="2" customWidth="1"/>
    <col min="4" max="4" width="9.625" style="2" customWidth="1"/>
    <col min="5" max="5" width="9.875" style="2" customWidth="1"/>
    <col min="6" max="6" width="11.25" style="2" customWidth="1"/>
    <col min="7" max="7" width="9.75" style="2" customWidth="1"/>
    <col min="8" max="8" width="9.25" style="2" customWidth="1"/>
    <col min="9" max="9" width="41.5" style="2" customWidth="1"/>
    <col min="10" max="10" width="9" style="3"/>
    <col min="11" max="16374" width="9" style="2"/>
    <col min="16375" max="16384" width="9" style="4"/>
  </cols>
  <sheetData>
    <row r="1" spans="1:12" s="1" customFormat="1" ht="30" customHeight="1">
      <c r="A1" s="117" t="s">
        <v>108</v>
      </c>
      <c r="B1" s="118"/>
      <c r="C1" s="118"/>
      <c r="D1" s="118"/>
      <c r="E1" s="118"/>
      <c r="F1" s="118"/>
      <c r="G1" s="118"/>
      <c r="H1" s="118"/>
      <c r="I1" s="118"/>
      <c r="J1" s="9"/>
    </row>
    <row r="2" spans="1:12" s="1" customFormat="1" ht="27" customHeight="1">
      <c r="A2" s="98" t="s">
        <v>106</v>
      </c>
      <c r="B2" s="98"/>
      <c r="C2" s="98"/>
      <c r="D2" s="98"/>
      <c r="E2" s="98"/>
      <c r="F2" s="98"/>
      <c r="G2" s="98"/>
      <c r="H2" s="98"/>
      <c r="I2" s="98"/>
      <c r="J2" s="9"/>
    </row>
    <row r="3" spans="1:12" ht="21" customHeight="1" thickBot="1">
      <c r="I3" s="53" t="s">
        <v>1</v>
      </c>
    </row>
    <row r="4" spans="1:12" ht="24" customHeight="1" thickTop="1">
      <c r="A4" s="110" t="s">
        <v>2</v>
      </c>
      <c r="B4" s="111" t="s">
        <v>3</v>
      </c>
      <c r="C4" s="111" t="s">
        <v>4</v>
      </c>
      <c r="D4" s="114" t="s">
        <v>6</v>
      </c>
      <c r="E4" s="110" t="s">
        <v>7</v>
      </c>
      <c r="F4" s="111"/>
      <c r="G4" s="111"/>
      <c r="H4" s="111"/>
      <c r="I4" s="114" t="s">
        <v>8</v>
      </c>
    </row>
    <row r="5" spans="1:12" ht="23.1" customHeight="1">
      <c r="A5" s="93"/>
      <c r="B5" s="97"/>
      <c r="C5" s="97"/>
      <c r="D5" s="97"/>
      <c r="E5" s="115" t="s">
        <v>9</v>
      </c>
      <c r="F5" s="93" t="s">
        <v>7</v>
      </c>
      <c r="G5" s="97"/>
      <c r="H5" s="97" t="s">
        <v>10</v>
      </c>
      <c r="I5" s="115"/>
    </row>
    <row r="6" spans="1:12" ht="46.5" customHeight="1">
      <c r="A6" s="93"/>
      <c r="B6" s="97"/>
      <c r="C6" s="97"/>
      <c r="D6" s="97"/>
      <c r="E6" s="97"/>
      <c r="F6" s="88" t="s">
        <v>11</v>
      </c>
      <c r="G6" s="88" t="s">
        <v>109</v>
      </c>
      <c r="H6" s="97"/>
      <c r="I6" s="115"/>
    </row>
    <row r="7" spans="1:12">
      <c r="A7" s="93"/>
      <c r="B7" s="97"/>
      <c r="C7" s="97"/>
      <c r="D7" s="88" t="s">
        <v>12</v>
      </c>
      <c r="E7" s="88" t="s">
        <v>13</v>
      </c>
      <c r="F7" s="88">
        <v>3</v>
      </c>
      <c r="G7" s="88">
        <v>4</v>
      </c>
      <c r="H7" s="88">
        <v>5</v>
      </c>
      <c r="I7" s="89"/>
    </row>
    <row r="8" spans="1:12" ht="32.1" customHeight="1">
      <c r="A8" s="112" t="s">
        <v>14</v>
      </c>
      <c r="B8" s="113"/>
      <c r="C8" s="113"/>
      <c r="D8" s="5">
        <f>SUM(D9:D17)</f>
        <v>8167181</v>
      </c>
      <c r="E8" s="5">
        <f>SUM(E9:E17)</f>
        <v>4680000</v>
      </c>
      <c r="F8" s="5">
        <f>SUM(F9:F17)</f>
        <v>2530000</v>
      </c>
      <c r="G8" s="5">
        <f>SUM(G9:G17)</f>
        <v>2150000</v>
      </c>
      <c r="H8" s="5">
        <f>SUM(H9:H17)</f>
        <v>3487181</v>
      </c>
      <c r="I8" s="89"/>
    </row>
    <row r="9" spans="1:12" ht="137.25" customHeight="1">
      <c r="A9" s="87">
        <v>1</v>
      </c>
      <c r="B9" s="88" t="s">
        <v>15</v>
      </c>
      <c r="C9" s="88" t="s">
        <v>0</v>
      </c>
      <c r="D9" s="5">
        <v>620000</v>
      </c>
      <c r="E9" s="5">
        <f>SUM(F9:G9)</f>
        <v>360000</v>
      </c>
      <c r="F9" s="5">
        <v>300000</v>
      </c>
      <c r="G9" s="5">
        <v>60000</v>
      </c>
      <c r="H9" s="5">
        <f t="shared" ref="H9:H14" si="0">D9-E9</f>
        <v>260000</v>
      </c>
      <c r="I9" s="10" t="s">
        <v>110</v>
      </c>
      <c r="L9" s="67"/>
    </row>
    <row r="10" spans="1:12" ht="111" customHeight="1">
      <c r="A10" s="87">
        <v>2</v>
      </c>
      <c r="B10" s="88" t="s">
        <v>16</v>
      </c>
      <c r="C10" s="88" t="s">
        <v>0</v>
      </c>
      <c r="D10" s="5">
        <v>1200000</v>
      </c>
      <c r="E10" s="5">
        <f t="shared" ref="E10:E17" si="1">SUM(F10:G10)</f>
        <v>800000</v>
      </c>
      <c r="F10" s="5">
        <v>700000</v>
      </c>
      <c r="G10" s="5">
        <v>100000</v>
      </c>
      <c r="H10" s="5">
        <f t="shared" si="0"/>
        <v>400000</v>
      </c>
      <c r="I10" s="10" t="s">
        <v>111</v>
      </c>
      <c r="L10" s="67"/>
    </row>
    <row r="11" spans="1:12" s="2" customFormat="1" ht="75" customHeight="1">
      <c r="A11" s="87">
        <v>3</v>
      </c>
      <c r="B11" s="88" t="s">
        <v>17</v>
      </c>
      <c r="C11" s="88" t="s">
        <v>0</v>
      </c>
      <c r="D11" s="5">
        <v>160000</v>
      </c>
      <c r="E11" s="5">
        <f t="shared" si="1"/>
        <v>51000</v>
      </c>
      <c r="F11" s="5">
        <v>34000</v>
      </c>
      <c r="G11" s="5">
        <v>17000</v>
      </c>
      <c r="H11" s="5">
        <f t="shared" si="0"/>
        <v>109000</v>
      </c>
      <c r="I11" s="10" t="s">
        <v>24</v>
      </c>
      <c r="J11" s="3"/>
      <c r="L11" s="67"/>
    </row>
    <row r="12" spans="1:12" s="2" customFormat="1" ht="96" customHeight="1">
      <c r="A12" s="87">
        <v>4</v>
      </c>
      <c r="B12" s="88" t="s">
        <v>18</v>
      </c>
      <c r="C12" s="88" t="s">
        <v>0</v>
      </c>
      <c r="D12" s="5">
        <v>130000</v>
      </c>
      <c r="E12" s="5">
        <f t="shared" si="1"/>
        <v>42000</v>
      </c>
      <c r="F12" s="5">
        <v>20000</v>
      </c>
      <c r="G12" s="5">
        <v>22000</v>
      </c>
      <c r="H12" s="5">
        <f t="shared" si="0"/>
        <v>88000</v>
      </c>
      <c r="I12" s="10" t="s">
        <v>112</v>
      </c>
      <c r="J12" s="3"/>
      <c r="L12" s="67"/>
    </row>
    <row r="13" spans="1:12" s="2" customFormat="1" ht="82.5" customHeight="1">
      <c r="A13" s="87">
        <v>5</v>
      </c>
      <c r="B13" s="88" t="s">
        <v>19</v>
      </c>
      <c r="C13" s="88" t="s">
        <v>0</v>
      </c>
      <c r="D13" s="5">
        <v>110000</v>
      </c>
      <c r="E13" s="5">
        <f t="shared" si="1"/>
        <v>70000</v>
      </c>
      <c r="F13" s="5">
        <v>50000</v>
      </c>
      <c r="G13" s="5">
        <f>18000+2000</f>
        <v>20000</v>
      </c>
      <c r="H13" s="5">
        <f t="shared" si="0"/>
        <v>40000</v>
      </c>
      <c r="I13" s="10" t="s">
        <v>113</v>
      </c>
      <c r="J13" s="3"/>
      <c r="L13" s="67"/>
    </row>
    <row r="14" spans="1:12" s="2" customFormat="1" ht="81.75" customHeight="1">
      <c r="A14" s="87">
        <v>6</v>
      </c>
      <c r="B14" s="88" t="s">
        <v>20</v>
      </c>
      <c r="C14" s="88" t="s">
        <v>0</v>
      </c>
      <c r="D14" s="5">
        <v>150000</v>
      </c>
      <c r="E14" s="5">
        <f t="shared" si="1"/>
        <v>145000</v>
      </c>
      <c r="F14" s="5">
        <v>90000</v>
      </c>
      <c r="G14" s="5">
        <f>42000+13000</f>
        <v>55000</v>
      </c>
      <c r="H14" s="5">
        <f t="shared" si="0"/>
        <v>5000</v>
      </c>
      <c r="I14" s="10" t="s">
        <v>114</v>
      </c>
      <c r="J14" s="11"/>
      <c r="L14" s="67"/>
    </row>
    <row r="15" spans="1:12" s="2" customFormat="1" ht="120.75" customHeight="1">
      <c r="A15" s="87">
        <v>7</v>
      </c>
      <c r="B15" s="88" t="s">
        <v>21</v>
      </c>
      <c r="C15" s="88" t="s">
        <v>0</v>
      </c>
      <c r="D15" s="5">
        <v>2767181</v>
      </c>
      <c r="E15" s="5">
        <f t="shared" si="1"/>
        <v>2452000</v>
      </c>
      <c r="F15" s="5">
        <v>1116000</v>
      </c>
      <c r="G15" s="5">
        <f>1308000+28000</f>
        <v>1336000</v>
      </c>
      <c r="H15" s="5">
        <v>315181</v>
      </c>
      <c r="I15" s="10" t="s">
        <v>115</v>
      </c>
      <c r="J15" s="11"/>
      <c r="L15" s="67"/>
    </row>
    <row r="16" spans="1:12" s="2" customFormat="1" ht="130.5" customHeight="1">
      <c r="A16" s="87">
        <v>8</v>
      </c>
      <c r="B16" s="88" t="s">
        <v>22</v>
      </c>
      <c r="C16" s="88" t="s">
        <v>0</v>
      </c>
      <c r="D16" s="5">
        <v>770000</v>
      </c>
      <c r="E16" s="5">
        <f t="shared" si="1"/>
        <v>260000</v>
      </c>
      <c r="F16" s="5">
        <f>190000-F12+50000</f>
        <v>220000</v>
      </c>
      <c r="G16" s="5">
        <v>40000</v>
      </c>
      <c r="H16" s="5">
        <f>D16-E16</f>
        <v>510000</v>
      </c>
      <c r="I16" s="10" t="s">
        <v>107</v>
      </c>
      <c r="J16" s="3"/>
      <c r="L16" s="67"/>
    </row>
    <row r="17" spans="1:12" ht="70.5" customHeight="1" thickBot="1">
      <c r="A17" s="6">
        <v>9</v>
      </c>
      <c r="B17" s="7" t="s">
        <v>23</v>
      </c>
      <c r="C17" s="7" t="s">
        <v>0</v>
      </c>
      <c r="D17" s="8">
        <v>2260000</v>
      </c>
      <c r="E17" s="8">
        <f t="shared" si="1"/>
        <v>500000</v>
      </c>
      <c r="F17" s="8">
        <v>0</v>
      </c>
      <c r="G17" s="8">
        <v>500000</v>
      </c>
      <c r="H17" s="8">
        <f>D17-E17</f>
        <v>1760000</v>
      </c>
      <c r="I17" s="12" t="s">
        <v>116</v>
      </c>
      <c r="L17" s="67"/>
    </row>
  </sheetData>
  <mergeCells count="13">
    <mergeCell ref="A1:I1"/>
    <mergeCell ref="E4:H4"/>
    <mergeCell ref="F5:G5"/>
    <mergeCell ref="A7:C7"/>
    <mergeCell ref="A8:C8"/>
    <mergeCell ref="A4:A6"/>
    <mergeCell ref="B4:B6"/>
    <mergeCell ref="C4:C6"/>
    <mergeCell ref="D4:D6"/>
    <mergeCell ref="E5:E6"/>
    <mergeCell ref="H5:H6"/>
    <mergeCell ref="I4:I6"/>
    <mergeCell ref="A2:I2"/>
  </mergeCells>
  <phoneticPr fontId="16" type="noConversion"/>
  <printOptions horizontalCentered="1"/>
  <pageMargins left="0.27559055118110237" right="0.23622047244094491" top="0.6692913385826772" bottom="0.51181102362204722" header="0.19685039370078741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附件1</vt:lpstr>
      <vt:lpstr>附件2</vt:lpstr>
      <vt:lpstr>附件3</vt:lpstr>
      <vt:lpstr>附件4</vt:lpstr>
      <vt:lpstr>附件5</vt:lpstr>
      <vt:lpstr>附件5!Print_Area</vt:lpstr>
      <vt:lpstr>附件5!Print_Titles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2021-11-17T01:33:15Z</cp:lastPrinted>
  <dcterms:created xsi:type="dcterms:W3CDTF">2021-11-02T02:14:00Z</dcterms:created>
  <dcterms:modified xsi:type="dcterms:W3CDTF">2021-11-17T01:54:49Z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</Properties>
</file>